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amsung_T3/Online material/"/>
    </mc:Choice>
  </mc:AlternateContent>
  <bookViews>
    <workbookView xWindow="480" yWindow="460" windowWidth="26720" windowHeight="16580" tabRatio="690" activeTab="3"/>
  </bookViews>
  <sheets>
    <sheet name="raw phase counts ordered" sheetId="31" r:id="rId1"/>
    <sheet name="phase fraction" sheetId="2" r:id="rId2"/>
    <sheet name="phase fraction combined" sheetId="3" r:id="rId3"/>
    <sheet name="phase table" sheetId="6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3" l="1"/>
  <c r="B26" i="3"/>
  <c r="B34" i="3"/>
  <c r="B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T149" i="2"/>
  <c r="O149" i="3"/>
  <c r="O80" i="2"/>
  <c r="J80" i="3"/>
  <c r="P80" i="2"/>
  <c r="K80" i="3"/>
  <c r="Q80" i="2"/>
  <c r="L80" i="3"/>
  <c r="R80" i="2"/>
  <c r="M80" i="3"/>
  <c r="S80" i="2"/>
  <c r="N80" i="3"/>
  <c r="T80" i="2"/>
  <c r="F80" i="2"/>
  <c r="O80" i="3"/>
  <c r="U80" i="2"/>
  <c r="P80" i="3"/>
  <c r="G80" i="2"/>
  <c r="D80" i="3"/>
  <c r="S80" i="3"/>
  <c r="T80" i="3"/>
  <c r="L80" i="2"/>
  <c r="I80" i="3"/>
  <c r="H80" i="2"/>
  <c r="E80" i="3"/>
  <c r="I80" i="2"/>
  <c r="F80" i="3"/>
  <c r="J80" i="2"/>
  <c r="G80" i="3"/>
  <c r="B80" i="3"/>
  <c r="P25" i="2"/>
  <c r="K25" i="3"/>
  <c r="O134" i="2"/>
  <c r="J134" i="3"/>
  <c r="U82" i="2"/>
  <c r="P82" i="3"/>
  <c r="T82" i="2"/>
  <c r="F82" i="2"/>
  <c r="O82" i="3"/>
  <c r="S82" i="2"/>
  <c r="N82" i="3"/>
  <c r="R82" i="2"/>
  <c r="M82" i="3"/>
  <c r="Q82" i="2"/>
  <c r="L82" i="3"/>
  <c r="P82" i="2"/>
  <c r="K82" i="3"/>
  <c r="O82" i="2"/>
  <c r="J82" i="3"/>
  <c r="L82" i="2"/>
  <c r="I82" i="3"/>
  <c r="J82" i="2"/>
  <c r="G82" i="3"/>
  <c r="I82" i="2"/>
  <c r="F82" i="3"/>
  <c r="G82" i="2"/>
  <c r="D82" i="3"/>
  <c r="B82" i="3"/>
  <c r="T82" i="3"/>
  <c r="K82" i="2"/>
  <c r="H82" i="3"/>
  <c r="H82" i="2"/>
  <c r="E82" i="3"/>
  <c r="B99" i="3"/>
  <c r="P3" i="2"/>
  <c r="K3" i="3"/>
  <c r="R3" i="2"/>
  <c r="M3" i="3"/>
  <c r="T3" i="3"/>
  <c r="G3" i="2"/>
  <c r="D3" i="3"/>
  <c r="Q3" i="2"/>
  <c r="L3" i="3"/>
  <c r="S3" i="2"/>
  <c r="N3" i="3"/>
  <c r="U3" i="2"/>
  <c r="P3" i="3"/>
  <c r="T3" i="2"/>
  <c r="O3" i="3"/>
  <c r="S3" i="3"/>
  <c r="O163" i="2"/>
  <c r="J163" i="3"/>
  <c r="P163" i="2"/>
  <c r="K163" i="3"/>
  <c r="R163" i="2"/>
  <c r="M163" i="3"/>
  <c r="S163" i="2"/>
  <c r="N163" i="3"/>
  <c r="T163" i="2"/>
  <c r="O163" i="3"/>
  <c r="U163" i="2"/>
  <c r="P163" i="3"/>
  <c r="G163" i="2"/>
  <c r="D163" i="3"/>
  <c r="Q163" i="2"/>
  <c r="L163" i="3"/>
  <c r="S163" i="3"/>
  <c r="T163" i="3"/>
  <c r="O186" i="2"/>
  <c r="J186" i="3"/>
  <c r="P186" i="2"/>
  <c r="K186" i="3"/>
  <c r="Q186" i="2"/>
  <c r="L186" i="3"/>
  <c r="R186" i="2"/>
  <c r="M186" i="3"/>
  <c r="S186" i="2"/>
  <c r="N186" i="3"/>
  <c r="T186" i="2"/>
  <c r="O186" i="3"/>
  <c r="U186" i="2"/>
  <c r="P186" i="3"/>
  <c r="G186" i="2"/>
  <c r="D186" i="3"/>
  <c r="S186" i="3"/>
  <c r="T186" i="3"/>
  <c r="O175" i="2"/>
  <c r="J175" i="3"/>
  <c r="P175" i="2"/>
  <c r="K175" i="3"/>
  <c r="Q175" i="2"/>
  <c r="L175" i="3"/>
  <c r="R175" i="2"/>
  <c r="F175" i="2"/>
  <c r="M175" i="3"/>
  <c r="S175" i="2"/>
  <c r="N175" i="3"/>
  <c r="T175" i="2"/>
  <c r="O175" i="3"/>
  <c r="U175" i="2"/>
  <c r="P175" i="3"/>
  <c r="G175" i="2"/>
  <c r="D175" i="3"/>
  <c r="S175" i="3"/>
  <c r="T175" i="3"/>
  <c r="O182" i="2"/>
  <c r="J182" i="3"/>
  <c r="P182" i="2"/>
  <c r="K182" i="3"/>
  <c r="Q182" i="2"/>
  <c r="L182" i="3"/>
  <c r="R182" i="2"/>
  <c r="M182" i="3"/>
  <c r="S182" i="2"/>
  <c r="N182" i="3"/>
  <c r="T182" i="2"/>
  <c r="O182" i="3"/>
  <c r="U182" i="2"/>
  <c r="P182" i="3"/>
  <c r="G182" i="2"/>
  <c r="D182" i="3"/>
  <c r="S182" i="3"/>
  <c r="T182" i="3"/>
  <c r="O183" i="2"/>
  <c r="J183" i="3"/>
  <c r="P183" i="2"/>
  <c r="K183" i="3"/>
  <c r="Q183" i="2"/>
  <c r="L183" i="3"/>
  <c r="R183" i="2"/>
  <c r="M183" i="3"/>
  <c r="S183" i="2"/>
  <c r="N183" i="3"/>
  <c r="T183" i="2"/>
  <c r="O183" i="3"/>
  <c r="U183" i="2"/>
  <c r="P183" i="3"/>
  <c r="G183" i="2"/>
  <c r="D183" i="3"/>
  <c r="S183" i="3"/>
  <c r="T183" i="3"/>
  <c r="O180" i="2"/>
  <c r="J180" i="3"/>
  <c r="P180" i="2"/>
  <c r="K180" i="3"/>
  <c r="Q180" i="2"/>
  <c r="L180" i="3"/>
  <c r="R180" i="2"/>
  <c r="M180" i="3"/>
  <c r="S180" i="2"/>
  <c r="N180" i="3"/>
  <c r="T180" i="2"/>
  <c r="O180" i="3"/>
  <c r="U180" i="2"/>
  <c r="P180" i="3"/>
  <c r="G180" i="2"/>
  <c r="D180" i="3"/>
  <c r="S180" i="3"/>
  <c r="T180" i="3"/>
  <c r="O178" i="2"/>
  <c r="J178" i="3"/>
  <c r="P178" i="2"/>
  <c r="K178" i="3"/>
  <c r="Q178" i="2"/>
  <c r="L178" i="3"/>
  <c r="R178" i="2"/>
  <c r="M178" i="3"/>
  <c r="S178" i="2"/>
  <c r="N178" i="3"/>
  <c r="T178" i="2"/>
  <c r="O178" i="3"/>
  <c r="U178" i="2"/>
  <c r="P178" i="3"/>
  <c r="G178" i="2"/>
  <c r="D178" i="3"/>
  <c r="S178" i="3"/>
  <c r="T178" i="3"/>
  <c r="O177" i="2"/>
  <c r="J177" i="3"/>
  <c r="P177" i="2"/>
  <c r="K177" i="3"/>
  <c r="Q177" i="2"/>
  <c r="L177" i="3"/>
  <c r="R177" i="2"/>
  <c r="M177" i="3"/>
  <c r="S177" i="2"/>
  <c r="N177" i="3"/>
  <c r="T177" i="2"/>
  <c r="O177" i="3"/>
  <c r="U177" i="2"/>
  <c r="P177" i="3"/>
  <c r="G177" i="2"/>
  <c r="D177" i="3"/>
  <c r="S177" i="3"/>
  <c r="T177" i="3"/>
  <c r="O176" i="2"/>
  <c r="J176" i="3"/>
  <c r="P176" i="2"/>
  <c r="K176" i="3"/>
  <c r="Q176" i="2"/>
  <c r="L176" i="3"/>
  <c r="R176" i="2"/>
  <c r="M176" i="3"/>
  <c r="S176" i="2"/>
  <c r="N176" i="3"/>
  <c r="T176" i="2"/>
  <c r="O176" i="3"/>
  <c r="U176" i="2"/>
  <c r="P176" i="3"/>
  <c r="G176" i="2"/>
  <c r="D176" i="3"/>
  <c r="S176" i="3"/>
  <c r="T176" i="3"/>
  <c r="O168" i="2"/>
  <c r="J168" i="3"/>
  <c r="P168" i="2"/>
  <c r="K168" i="3"/>
  <c r="Q168" i="2"/>
  <c r="L168" i="3"/>
  <c r="R168" i="2"/>
  <c r="M168" i="3"/>
  <c r="S168" i="2"/>
  <c r="N168" i="3"/>
  <c r="T168" i="2"/>
  <c r="O168" i="3"/>
  <c r="U168" i="2"/>
  <c r="P168" i="3"/>
  <c r="G168" i="2"/>
  <c r="D168" i="3"/>
  <c r="S168" i="3"/>
  <c r="T168" i="3"/>
  <c r="O169" i="2"/>
  <c r="J169" i="3"/>
  <c r="P169" i="2"/>
  <c r="K169" i="3"/>
  <c r="Q169" i="2"/>
  <c r="L169" i="3"/>
  <c r="R169" i="2"/>
  <c r="M169" i="3"/>
  <c r="S169" i="2"/>
  <c r="N169" i="3"/>
  <c r="T169" i="2"/>
  <c r="O169" i="3"/>
  <c r="U169" i="2"/>
  <c r="P169" i="3"/>
  <c r="G169" i="2"/>
  <c r="D169" i="3"/>
  <c r="S169" i="3"/>
  <c r="T169" i="3"/>
  <c r="O170" i="2"/>
  <c r="J170" i="3"/>
  <c r="P170" i="2"/>
  <c r="K170" i="3"/>
  <c r="Q170" i="2"/>
  <c r="L170" i="3"/>
  <c r="R170" i="2"/>
  <c r="M170" i="3"/>
  <c r="S170" i="2"/>
  <c r="N170" i="3"/>
  <c r="T170" i="2"/>
  <c r="O170" i="3"/>
  <c r="U170" i="2"/>
  <c r="P170" i="3"/>
  <c r="G170" i="2"/>
  <c r="D170" i="3"/>
  <c r="S170" i="3"/>
  <c r="T170" i="3"/>
  <c r="O17" i="2"/>
  <c r="J17" i="3"/>
  <c r="P17" i="2"/>
  <c r="K17" i="3"/>
  <c r="Q17" i="2"/>
  <c r="L17" i="3"/>
  <c r="R17" i="2"/>
  <c r="M17" i="3"/>
  <c r="S17" i="2"/>
  <c r="N17" i="3"/>
  <c r="T17" i="2"/>
  <c r="O17" i="3"/>
  <c r="U17" i="2"/>
  <c r="P17" i="3"/>
  <c r="F17" i="2"/>
  <c r="Q17" i="3"/>
  <c r="G17" i="2"/>
  <c r="D17" i="3"/>
  <c r="S17" i="3"/>
  <c r="T17" i="3"/>
  <c r="O27" i="2"/>
  <c r="J27" i="3"/>
  <c r="P27" i="2"/>
  <c r="K27" i="3"/>
  <c r="Q27" i="2"/>
  <c r="L27" i="3"/>
  <c r="R27" i="2"/>
  <c r="M27" i="3"/>
  <c r="S27" i="2"/>
  <c r="N27" i="3"/>
  <c r="T27" i="2"/>
  <c r="O27" i="3"/>
  <c r="U27" i="2"/>
  <c r="P27" i="3"/>
  <c r="G27" i="2"/>
  <c r="D27" i="3"/>
  <c r="S27" i="3"/>
  <c r="T27" i="3"/>
  <c r="O32" i="2"/>
  <c r="J32" i="3"/>
  <c r="P32" i="2"/>
  <c r="K32" i="3"/>
  <c r="Q32" i="2"/>
  <c r="F32" i="2"/>
  <c r="L32" i="3"/>
  <c r="R32" i="2"/>
  <c r="M32" i="3"/>
  <c r="S32" i="2"/>
  <c r="N32" i="3"/>
  <c r="T32" i="2"/>
  <c r="O32" i="3"/>
  <c r="U32" i="2"/>
  <c r="P32" i="3"/>
  <c r="G32" i="2"/>
  <c r="D32" i="3"/>
  <c r="S32" i="3"/>
  <c r="T32" i="3"/>
  <c r="O92" i="2"/>
  <c r="J92" i="3"/>
  <c r="P92" i="2"/>
  <c r="R92" i="2"/>
  <c r="K92" i="3"/>
  <c r="Q92" i="2"/>
  <c r="L92" i="3"/>
  <c r="S92" i="2"/>
  <c r="N92" i="3"/>
  <c r="T92" i="2"/>
  <c r="O92" i="3"/>
  <c r="U92" i="2"/>
  <c r="P92" i="3"/>
  <c r="G92" i="2"/>
  <c r="D92" i="3"/>
  <c r="S92" i="3"/>
  <c r="T92" i="3"/>
  <c r="O90" i="2"/>
  <c r="J90" i="3"/>
  <c r="P90" i="2"/>
  <c r="K90" i="3"/>
  <c r="Q90" i="2"/>
  <c r="L90" i="3"/>
  <c r="R90" i="2"/>
  <c r="M90" i="3"/>
  <c r="S90" i="2"/>
  <c r="N90" i="3"/>
  <c r="T90" i="2"/>
  <c r="O90" i="3"/>
  <c r="U90" i="2"/>
  <c r="P90" i="3"/>
  <c r="G90" i="2"/>
  <c r="D90" i="3"/>
  <c r="S90" i="3"/>
  <c r="T90" i="3"/>
  <c r="O128" i="2"/>
  <c r="J128" i="3"/>
  <c r="P128" i="2"/>
  <c r="K128" i="3"/>
  <c r="Q128" i="2"/>
  <c r="F128" i="2"/>
  <c r="L128" i="3"/>
  <c r="R128" i="2"/>
  <c r="M128" i="3"/>
  <c r="S128" i="2"/>
  <c r="N128" i="3"/>
  <c r="T128" i="2"/>
  <c r="O128" i="3"/>
  <c r="U128" i="2"/>
  <c r="P128" i="3"/>
  <c r="G128" i="2"/>
  <c r="D128" i="3"/>
  <c r="S128" i="3"/>
  <c r="T128" i="3"/>
  <c r="L128" i="2"/>
  <c r="I128" i="3"/>
  <c r="L90" i="2"/>
  <c r="I90" i="3"/>
  <c r="L92" i="2"/>
  <c r="I92" i="3"/>
  <c r="L32" i="2"/>
  <c r="I32" i="3"/>
  <c r="L27" i="2"/>
  <c r="I27" i="3"/>
  <c r="L17" i="2"/>
  <c r="I17" i="3"/>
  <c r="L170" i="2"/>
  <c r="I170" i="3"/>
  <c r="L169" i="2"/>
  <c r="I169" i="3"/>
  <c r="L168" i="2"/>
  <c r="I168" i="3"/>
  <c r="L176" i="2"/>
  <c r="I176" i="3"/>
  <c r="L177" i="2"/>
  <c r="I177" i="3"/>
  <c r="L178" i="2"/>
  <c r="I178" i="3"/>
  <c r="L180" i="2"/>
  <c r="I180" i="3"/>
  <c r="L183" i="2"/>
  <c r="I183" i="3"/>
  <c r="L182" i="2"/>
  <c r="I182" i="3"/>
  <c r="L175" i="2"/>
  <c r="I175" i="3"/>
  <c r="L186" i="2"/>
  <c r="I186" i="3"/>
  <c r="L163" i="2"/>
  <c r="I163" i="3"/>
  <c r="H163" i="2"/>
  <c r="E163" i="3"/>
  <c r="I163" i="2"/>
  <c r="F163" i="3"/>
  <c r="J163" i="2"/>
  <c r="G163" i="3"/>
  <c r="H186" i="2"/>
  <c r="E186" i="3"/>
  <c r="I186" i="2"/>
  <c r="F186" i="3"/>
  <c r="J186" i="2"/>
  <c r="G186" i="3"/>
  <c r="H175" i="2"/>
  <c r="E175" i="3"/>
  <c r="I175" i="2"/>
  <c r="F175" i="3"/>
  <c r="J175" i="2"/>
  <c r="G175" i="3"/>
  <c r="H182" i="2"/>
  <c r="E182" i="3"/>
  <c r="I182" i="2"/>
  <c r="F182" i="3"/>
  <c r="J182" i="2"/>
  <c r="G182" i="3"/>
  <c r="H183" i="2"/>
  <c r="E183" i="3"/>
  <c r="I183" i="2"/>
  <c r="F183" i="3"/>
  <c r="J183" i="2"/>
  <c r="F183" i="2"/>
  <c r="G183" i="3"/>
  <c r="H180" i="2"/>
  <c r="E180" i="3"/>
  <c r="I180" i="2"/>
  <c r="F180" i="3"/>
  <c r="J180" i="2"/>
  <c r="G180" i="3"/>
  <c r="H178" i="2"/>
  <c r="E178" i="3"/>
  <c r="I178" i="2"/>
  <c r="F178" i="3"/>
  <c r="J178" i="2"/>
  <c r="G178" i="3"/>
  <c r="H177" i="2"/>
  <c r="E177" i="3"/>
  <c r="I177" i="2"/>
  <c r="F177" i="3"/>
  <c r="J177" i="2"/>
  <c r="G177" i="3"/>
  <c r="H176" i="2"/>
  <c r="E176" i="3"/>
  <c r="I176" i="2"/>
  <c r="F176" i="3"/>
  <c r="J176" i="2"/>
  <c r="G176" i="3"/>
  <c r="H168" i="2"/>
  <c r="E168" i="3"/>
  <c r="I168" i="2"/>
  <c r="F168" i="3"/>
  <c r="J168" i="2"/>
  <c r="G168" i="3"/>
  <c r="H169" i="2"/>
  <c r="E169" i="3"/>
  <c r="I169" i="2"/>
  <c r="F169" i="3"/>
  <c r="J169" i="2"/>
  <c r="G169" i="3"/>
  <c r="H170" i="2"/>
  <c r="E170" i="3"/>
  <c r="I170" i="2"/>
  <c r="F170" i="3"/>
  <c r="J170" i="2"/>
  <c r="G170" i="3"/>
  <c r="H17" i="2"/>
  <c r="E17" i="3"/>
  <c r="I17" i="2"/>
  <c r="F17" i="3"/>
  <c r="J17" i="2"/>
  <c r="G17" i="3"/>
  <c r="H27" i="2"/>
  <c r="E27" i="3"/>
  <c r="I27" i="2"/>
  <c r="F27" i="3"/>
  <c r="J27" i="2"/>
  <c r="G27" i="3"/>
  <c r="H32" i="2"/>
  <c r="E32" i="3"/>
  <c r="I32" i="2"/>
  <c r="F32" i="3"/>
  <c r="J32" i="2"/>
  <c r="G32" i="3"/>
  <c r="H92" i="2"/>
  <c r="E92" i="3"/>
  <c r="I92" i="2"/>
  <c r="F92" i="3"/>
  <c r="J92" i="2"/>
  <c r="G92" i="3"/>
  <c r="H90" i="2"/>
  <c r="E90" i="3"/>
  <c r="I90" i="2"/>
  <c r="F90" i="3"/>
  <c r="J90" i="2"/>
  <c r="G90" i="3"/>
  <c r="H128" i="2"/>
  <c r="E128" i="3"/>
  <c r="I128" i="2"/>
  <c r="F128" i="3"/>
  <c r="J128" i="2"/>
  <c r="G128" i="3"/>
  <c r="O33" i="2"/>
  <c r="J33" i="3"/>
  <c r="P33" i="2"/>
  <c r="K33" i="3"/>
  <c r="Q33" i="2"/>
  <c r="L33" i="3"/>
  <c r="R33" i="2"/>
  <c r="M33" i="3"/>
  <c r="S33" i="2"/>
  <c r="N33" i="3"/>
  <c r="T33" i="2"/>
  <c r="O33" i="3"/>
  <c r="U33" i="2"/>
  <c r="P33" i="3"/>
  <c r="G33" i="2"/>
  <c r="D33" i="3"/>
  <c r="S33" i="3"/>
  <c r="T33" i="3"/>
  <c r="L33" i="2"/>
  <c r="I33" i="3"/>
  <c r="G11" i="2"/>
  <c r="D11" i="3"/>
  <c r="Q11" i="2"/>
  <c r="F11" i="2"/>
  <c r="L11" i="3"/>
  <c r="S11" i="2"/>
  <c r="N11" i="3"/>
  <c r="U11" i="2"/>
  <c r="P11" i="3"/>
  <c r="T11" i="2"/>
  <c r="O11" i="3"/>
  <c r="S11" i="3"/>
  <c r="G12" i="2"/>
  <c r="D12" i="3"/>
  <c r="Q12" i="2"/>
  <c r="F12" i="2"/>
  <c r="L12" i="3"/>
  <c r="S12" i="2"/>
  <c r="N12" i="3"/>
  <c r="U12" i="2"/>
  <c r="P12" i="3"/>
  <c r="T12" i="2"/>
  <c r="O12" i="3"/>
  <c r="S12" i="3"/>
  <c r="G13" i="2"/>
  <c r="D13" i="3"/>
  <c r="Q13" i="2"/>
  <c r="L13" i="3"/>
  <c r="S13" i="2"/>
  <c r="N13" i="3"/>
  <c r="U13" i="2"/>
  <c r="P13" i="3"/>
  <c r="T13" i="2"/>
  <c r="O13" i="3"/>
  <c r="S13" i="3"/>
  <c r="G14" i="2"/>
  <c r="D14" i="3"/>
  <c r="Q14" i="2"/>
  <c r="F14" i="2"/>
  <c r="L14" i="3"/>
  <c r="S14" i="2"/>
  <c r="N14" i="3"/>
  <c r="U14" i="2"/>
  <c r="P14" i="3"/>
  <c r="T14" i="2"/>
  <c r="O14" i="3"/>
  <c r="S14" i="3"/>
  <c r="G15" i="2"/>
  <c r="D15" i="3"/>
  <c r="Q15" i="2"/>
  <c r="F15" i="2"/>
  <c r="L15" i="3"/>
  <c r="S15" i="2"/>
  <c r="N15" i="3"/>
  <c r="U15" i="2"/>
  <c r="P15" i="3"/>
  <c r="T15" i="2"/>
  <c r="O15" i="3"/>
  <c r="S15" i="3"/>
  <c r="G18" i="2"/>
  <c r="D18" i="3"/>
  <c r="Q18" i="2"/>
  <c r="L18" i="3"/>
  <c r="S18" i="2"/>
  <c r="N18" i="3"/>
  <c r="U18" i="2"/>
  <c r="P18" i="3"/>
  <c r="T18" i="2"/>
  <c r="O18" i="3"/>
  <c r="S18" i="3"/>
  <c r="G23" i="2"/>
  <c r="D23" i="3"/>
  <c r="Q23" i="2"/>
  <c r="F23" i="2"/>
  <c r="L23" i="3"/>
  <c r="S23" i="2"/>
  <c r="N23" i="3"/>
  <c r="U23" i="2"/>
  <c r="P23" i="3"/>
  <c r="T23" i="2"/>
  <c r="O23" i="3"/>
  <c r="S23" i="3"/>
  <c r="G24" i="2"/>
  <c r="D24" i="3"/>
  <c r="Q24" i="2"/>
  <c r="F24" i="2"/>
  <c r="L24" i="3"/>
  <c r="S24" i="2"/>
  <c r="N24" i="3"/>
  <c r="U24" i="2"/>
  <c r="P24" i="3"/>
  <c r="T24" i="2"/>
  <c r="O24" i="3"/>
  <c r="S24" i="3"/>
  <c r="G28" i="2"/>
  <c r="D28" i="3"/>
  <c r="Q28" i="2"/>
  <c r="F28" i="2"/>
  <c r="L28" i="3"/>
  <c r="S28" i="2"/>
  <c r="N28" i="3"/>
  <c r="U28" i="2"/>
  <c r="P28" i="3"/>
  <c r="T28" i="2"/>
  <c r="O28" i="3"/>
  <c r="S28" i="3"/>
  <c r="G36" i="2"/>
  <c r="D36" i="3"/>
  <c r="Q36" i="2"/>
  <c r="F36" i="2"/>
  <c r="L36" i="3"/>
  <c r="S36" i="2"/>
  <c r="N36" i="3"/>
  <c r="U36" i="2"/>
  <c r="P36" i="3"/>
  <c r="T36" i="2"/>
  <c r="O36" i="3"/>
  <c r="S36" i="3"/>
  <c r="G37" i="2"/>
  <c r="D37" i="3"/>
  <c r="Q37" i="2"/>
  <c r="L37" i="3"/>
  <c r="S37" i="2"/>
  <c r="N37" i="3"/>
  <c r="U37" i="2"/>
  <c r="P37" i="3"/>
  <c r="T37" i="2"/>
  <c r="O37" i="3"/>
  <c r="S37" i="3"/>
  <c r="G43" i="2"/>
  <c r="D43" i="3"/>
  <c r="Q43" i="2"/>
  <c r="F43" i="2"/>
  <c r="L43" i="3"/>
  <c r="S43" i="2"/>
  <c r="N43" i="3"/>
  <c r="U43" i="2"/>
  <c r="P43" i="3"/>
  <c r="T43" i="2"/>
  <c r="O43" i="3"/>
  <c r="S43" i="3"/>
  <c r="G44" i="2"/>
  <c r="D44" i="3"/>
  <c r="Q44" i="2"/>
  <c r="F44" i="2"/>
  <c r="L44" i="3"/>
  <c r="S44" i="2"/>
  <c r="N44" i="3"/>
  <c r="U44" i="2"/>
  <c r="P44" i="3"/>
  <c r="T44" i="2"/>
  <c r="O44" i="3"/>
  <c r="S44" i="3"/>
  <c r="G41" i="2"/>
  <c r="D41" i="3"/>
  <c r="Q41" i="2"/>
  <c r="F41" i="2"/>
  <c r="L41" i="3"/>
  <c r="S41" i="2"/>
  <c r="N41" i="3"/>
  <c r="U41" i="2"/>
  <c r="P41" i="3"/>
  <c r="T41" i="2"/>
  <c r="O41" i="3"/>
  <c r="S41" i="3"/>
  <c r="G46" i="2"/>
  <c r="D46" i="3"/>
  <c r="Q46" i="2"/>
  <c r="L46" i="3"/>
  <c r="S46" i="2"/>
  <c r="N46" i="3"/>
  <c r="U46" i="2"/>
  <c r="P46" i="3"/>
  <c r="T46" i="2"/>
  <c r="O46" i="3"/>
  <c r="S46" i="3"/>
  <c r="G50" i="2"/>
  <c r="D50" i="3"/>
  <c r="Q50" i="2"/>
  <c r="F50" i="2"/>
  <c r="L50" i="3"/>
  <c r="S50" i="2"/>
  <c r="N50" i="3"/>
  <c r="U50" i="2"/>
  <c r="P50" i="3"/>
  <c r="T50" i="2"/>
  <c r="O50" i="3"/>
  <c r="S50" i="3"/>
  <c r="G51" i="2"/>
  <c r="D51" i="3"/>
  <c r="Q51" i="2"/>
  <c r="L51" i="3"/>
  <c r="S51" i="2"/>
  <c r="N51" i="3"/>
  <c r="U51" i="2"/>
  <c r="P51" i="3"/>
  <c r="T51" i="2"/>
  <c r="O51" i="3"/>
  <c r="S51" i="3"/>
  <c r="G149" i="2"/>
  <c r="D149" i="3"/>
  <c r="Q149" i="2"/>
  <c r="F149" i="2"/>
  <c r="L149" i="3"/>
  <c r="S149" i="2"/>
  <c r="N149" i="3"/>
  <c r="U149" i="2"/>
  <c r="P149" i="3"/>
  <c r="S149" i="3"/>
  <c r="G161" i="2"/>
  <c r="D161" i="3"/>
  <c r="Q161" i="2"/>
  <c r="F161" i="2"/>
  <c r="L161" i="3"/>
  <c r="S161" i="2"/>
  <c r="N161" i="3"/>
  <c r="U161" i="2"/>
  <c r="P161" i="3"/>
  <c r="T161" i="2"/>
  <c r="O161" i="3"/>
  <c r="S161" i="3"/>
  <c r="G162" i="2"/>
  <c r="D162" i="3"/>
  <c r="Q162" i="2"/>
  <c r="F162" i="2"/>
  <c r="L162" i="3"/>
  <c r="S162" i="2"/>
  <c r="N162" i="3"/>
  <c r="U162" i="2"/>
  <c r="P162" i="3"/>
  <c r="T162" i="2"/>
  <c r="O162" i="3"/>
  <c r="S162" i="3"/>
  <c r="G167" i="2"/>
  <c r="D167" i="3"/>
  <c r="Q167" i="2"/>
  <c r="F167" i="2"/>
  <c r="L167" i="3"/>
  <c r="S167" i="2"/>
  <c r="N167" i="3"/>
  <c r="U167" i="2"/>
  <c r="P167" i="3"/>
  <c r="T167" i="2"/>
  <c r="O167" i="3"/>
  <c r="S167" i="3"/>
  <c r="G179" i="2"/>
  <c r="D179" i="3"/>
  <c r="Q179" i="2"/>
  <c r="F179" i="2"/>
  <c r="L179" i="3"/>
  <c r="S179" i="2"/>
  <c r="N179" i="3"/>
  <c r="U179" i="2"/>
  <c r="P179" i="3"/>
  <c r="T179" i="2"/>
  <c r="O179" i="3"/>
  <c r="S179" i="3"/>
  <c r="G184" i="2"/>
  <c r="D184" i="3"/>
  <c r="Q184" i="2"/>
  <c r="F184" i="2"/>
  <c r="L184" i="3"/>
  <c r="S184" i="2"/>
  <c r="N184" i="3"/>
  <c r="U184" i="2"/>
  <c r="P184" i="3"/>
  <c r="T184" i="2"/>
  <c r="O184" i="3"/>
  <c r="S184" i="3"/>
  <c r="G58" i="2"/>
  <c r="D58" i="3"/>
  <c r="Q58" i="2"/>
  <c r="F58" i="2"/>
  <c r="L58" i="3"/>
  <c r="S58" i="2"/>
  <c r="N58" i="3"/>
  <c r="U58" i="2"/>
  <c r="P58" i="3"/>
  <c r="T58" i="2"/>
  <c r="O58" i="3"/>
  <c r="S58" i="3"/>
  <c r="G70" i="2"/>
  <c r="D70" i="3"/>
  <c r="Q70" i="2"/>
  <c r="F70" i="2"/>
  <c r="L70" i="3"/>
  <c r="S70" i="2"/>
  <c r="N70" i="3"/>
  <c r="U70" i="2"/>
  <c r="P70" i="3"/>
  <c r="T70" i="2"/>
  <c r="O70" i="3"/>
  <c r="S70" i="3"/>
  <c r="G56" i="2"/>
  <c r="D56" i="3"/>
  <c r="Q56" i="2"/>
  <c r="F56" i="2"/>
  <c r="L56" i="3"/>
  <c r="S56" i="2"/>
  <c r="N56" i="3"/>
  <c r="U56" i="2"/>
  <c r="P56" i="3"/>
  <c r="T56" i="2"/>
  <c r="O56" i="3"/>
  <c r="S56" i="3"/>
  <c r="G59" i="2"/>
  <c r="D59" i="3"/>
  <c r="Q59" i="2"/>
  <c r="F59" i="2"/>
  <c r="L59" i="3"/>
  <c r="S59" i="2"/>
  <c r="N59" i="3"/>
  <c r="U59" i="2"/>
  <c r="P59" i="3"/>
  <c r="T59" i="2"/>
  <c r="O59" i="3"/>
  <c r="S59" i="3"/>
  <c r="G61" i="2"/>
  <c r="D61" i="3"/>
  <c r="Q61" i="2"/>
  <c r="F61" i="2"/>
  <c r="L61" i="3"/>
  <c r="S61" i="2"/>
  <c r="N61" i="3"/>
  <c r="U61" i="2"/>
  <c r="P61" i="3"/>
  <c r="T61" i="2"/>
  <c r="O61" i="3"/>
  <c r="S61" i="3"/>
  <c r="G62" i="2"/>
  <c r="D62" i="3"/>
  <c r="Q62" i="2"/>
  <c r="F62" i="2"/>
  <c r="L62" i="3"/>
  <c r="S62" i="2"/>
  <c r="N62" i="3"/>
  <c r="U62" i="2"/>
  <c r="P62" i="3"/>
  <c r="T62" i="2"/>
  <c r="O62" i="3"/>
  <c r="S62" i="3"/>
  <c r="G76" i="2"/>
  <c r="D76" i="3"/>
  <c r="Q76" i="2"/>
  <c r="F76" i="2"/>
  <c r="L76" i="3"/>
  <c r="S76" i="2"/>
  <c r="N76" i="3"/>
  <c r="U76" i="2"/>
  <c r="P76" i="3"/>
  <c r="T76" i="2"/>
  <c r="O76" i="3"/>
  <c r="S76" i="3"/>
  <c r="G67" i="2"/>
  <c r="D67" i="3"/>
  <c r="Q67" i="2"/>
  <c r="F67" i="2"/>
  <c r="L67" i="3"/>
  <c r="S67" i="2"/>
  <c r="N67" i="3"/>
  <c r="U67" i="2"/>
  <c r="P67" i="3"/>
  <c r="T67" i="2"/>
  <c r="O67" i="3"/>
  <c r="S67" i="3"/>
  <c r="G93" i="2"/>
  <c r="D93" i="3"/>
  <c r="Q93" i="2"/>
  <c r="F93" i="2"/>
  <c r="L93" i="3"/>
  <c r="S93" i="2"/>
  <c r="N93" i="3"/>
  <c r="U93" i="2"/>
  <c r="P93" i="3"/>
  <c r="T93" i="2"/>
  <c r="O93" i="3"/>
  <c r="S93" i="3"/>
  <c r="G97" i="2"/>
  <c r="F97" i="2"/>
  <c r="D97" i="3"/>
  <c r="Q97" i="2"/>
  <c r="L97" i="3"/>
  <c r="S97" i="2"/>
  <c r="N97" i="3"/>
  <c r="U97" i="2"/>
  <c r="P97" i="3"/>
  <c r="T97" i="2"/>
  <c r="O97" i="3"/>
  <c r="S97" i="3"/>
  <c r="G98" i="2"/>
  <c r="D98" i="3"/>
  <c r="Q98" i="2"/>
  <c r="F98" i="2"/>
  <c r="L98" i="3"/>
  <c r="S98" i="2"/>
  <c r="N98" i="3"/>
  <c r="U98" i="2"/>
  <c r="P98" i="3"/>
  <c r="T98" i="2"/>
  <c r="O98" i="3"/>
  <c r="S98" i="3"/>
  <c r="G118" i="2"/>
  <c r="D118" i="3"/>
  <c r="Q118" i="2"/>
  <c r="F118" i="2"/>
  <c r="L118" i="3"/>
  <c r="S118" i="2"/>
  <c r="N118" i="3"/>
  <c r="U118" i="2"/>
  <c r="P118" i="3"/>
  <c r="T118" i="2"/>
  <c r="O118" i="3"/>
  <c r="S118" i="3"/>
  <c r="G87" i="2"/>
  <c r="D87" i="3"/>
  <c r="Q87" i="2"/>
  <c r="F87" i="2"/>
  <c r="L87" i="3"/>
  <c r="S87" i="2"/>
  <c r="N87" i="3"/>
  <c r="U87" i="2"/>
  <c r="P87" i="3"/>
  <c r="T87" i="2"/>
  <c r="O87" i="3"/>
  <c r="S87" i="3"/>
  <c r="G89" i="2"/>
  <c r="D89" i="3"/>
  <c r="Q89" i="2"/>
  <c r="F89" i="2"/>
  <c r="L89" i="3"/>
  <c r="S89" i="2"/>
  <c r="N89" i="3"/>
  <c r="U89" i="2"/>
  <c r="P89" i="3"/>
  <c r="T89" i="2"/>
  <c r="O89" i="3"/>
  <c r="S89" i="3"/>
  <c r="G110" i="2"/>
  <c r="D110" i="3"/>
  <c r="Q110" i="2"/>
  <c r="F110" i="2"/>
  <c r="L110" i="3"/>
  <c r="S110" i="2"/>
  <c r="N110" i="3"/>
  <c r="U110" i="2"/>
  <c r="P110" i="3"/>
  <c r="T110" i="2"/>
  <c r="O110" i="3"/>
  <c r="S110" i="3"/>
  <c r="G115" i="2"/>
  <c r="D115" i="3"/>
  <c r="Q115" i="2"/>
  <c r="L115" i="3"/>
  <c r="S115" i="2"/>
  <c r="N115" i="3"/>
  <c r="U115" i="2"/>
  <c r="P115" i="3"/>
  <c r="T115" i="2"/>
  <c r="O115" i="3"/>
  <c r="S115" i="3"/>
  <c r="G4" i="2"/>
  <c r="D4" i="3"/>
  <c r="Q4" i="2"/>
  <c r="F4" i="2"/>
  <c r="L4" i="3"/>
  <c r="S4" i="2"/>
  <c r="N4" i="3"/>
  <c r="U4" i="2"/>
  <c r="P4" i="3"/>
  <c r="T4" i="2"/>
  <c r="O4" i="3"/>
  <c r="S4" i="3"/>
  <c r="G19" i="2"/>
  <c r="D19" i="3"/>
  <c r="Q19" i="2"/>
  <c r="L19" i="3"/>
  <c r="S19" i="2"/>
  <c r="N19" i="3"/>
  <c r="U19" i="2"/>
  <c r="P19" i="3"/>
  <c r="T19" i="2"/>
  <c r="O19" i="3"/>
  <c r="S19" i="3"/>
  <c r="G20" i="2"/>
  <c r="D20" i="3"/>
  <c r="Q20" i="2"/>
  <c r="L20" i="3"/>
  <c r="S20" i="2"/>
  <c r="N20" i="3"/>
  <c r="U20" i="2"/>
  <c r="P20" i="3"/>
  <c r="T20" i="2"/>
  <c r="O20" i="3"/>
  <c r="S20" i="3"/>
  <c r="G25" i="2"/>
  <c r="D25" i="3"/>
  <c r="Q25" i="2"/>
  <c r="L25" i="3"/>
  <c r="S25" i="2"/>
  <c r="N25" i="3"/>
  <c r="U25" i="2"/>
  <c r="P25" i="3"/>
  <c r="T25" i="2"/>
  <c r="O25" i="3"/>
  <c r="S25" i="3"/>
  <c r="G35" i="2"/>
  <c r="F35" i="2"/>
  <c r="D35" i="3"/>
  <c r="Q35" i="2"/>
  <c r="L35" i="3"/>
  <c r="S35" i="2"/>
  <c r="N35" i="3"/>
  <c r="U35" i="2"/>
  <c r="P35" i="3"/>
  <c r="T35" i="2"/>
  <c r="O35" i="3"/>
  <c r="S35" i="3"/>
  <c r="G40" i="2"/>
  <c r="D40" i="3"/>
  <c r="Q40" i="2"/>
  <c r="L40" i="3"/>
  <c r="S40" i="2"/>
  <c r="N40" i="3"/>
  <c r="U40" i="2"/>
  <c r="P40" i="3"/>
  <c r="T40" i="2"/>
  <c r="O40" i="3"/>
  <c r="S40" i="3"/>
  <c r="G49" i="2"/>
  <c r="D49" i="3"/>
  <c r="Q49" i="2"/>
  <c r="L49" i="3"/>
  <c r="S49" i="2"/>
  <c r="N49" i="3"/>
  <c r="U49" i="2"/>
  <c r="P49" i="3"/>
  <c r="T49" i="2"/>
  <c r="O49" i="3"/>
  <c r="S49" i="3"/>
  <c r="G47" i="2"/>
  <c r="D47" i="3"/>
  <c r="Q47" i="2"/>
  <c r="L47" i="3"/>
  <c r="S47" i="2"/>
  <c r="N47" i="3"/>
  <c r="U47" i="2"/>
  <c r="P47" i="3"/>
  <c r="T47" i="2"/>
  <c r="O47" i="3"/>
  <c r="S47" i="3"/>
  <c r="G52" i="2"/>
  <c r="D52" i="3"/>
  <c r="Q52" i="2"/>
  <c r="L52" i="3"/>
  <c r="S52" i="2"/>
  <c r="N52" i="3"/>
  <c r="U52" i="2"/>
  <c r="P52" i="3"/>
  <c r="T52" i="2"/>
  <c r="O52" i="3"/>
  <c r="S52" i="3"/>
  <c r="G54" i="2"/>
  <c r="D54" i="3"/>
  <c r="Q54" i="2"/>
  <c r="L54" i="3"/>
  <c r="S54" i="2"/>
  <c r="N54" i="3"/>
  <c r="U54" i="2"/>
  <c r="P54" i="3"/>
  <c r="T54" i="2"/>
  <c r="O54" i="3"/>
  <c r="S54" i="3"/>
  <c r="G57" i="2"/>
  <c r="D57" i="3"/>
  <c r="Q57" i="2"/>
  <c r="L57" i="3"/>
  <c r="S57" i="2"/>
  <c r="N57" i="3"/>
  <c r="U57" i="2"/>
  <c r="P57" i="3"/>
  <c r="T57" i="2"/>
  <c r="O57" i="3"/>
  <c r="S57" i="3"/>
  <c r="G66" i="2"/>
  <c r="D66" i="3"/>
  <c r="Q66" i="2"/>
  <c r="F66" i="2"/>
  <c r="L66" i="3"/>
  <c r="S66" i="2"/>
  <c r="N66" i="3"/>
  <c r="U66" i="2"/>
  <c r="P66" i="3"/>
  <c r="T66" i="2"/>
  <c r="O66" i="3"/>
  <c r="S66" i="3"/>
  <c r="G68" i="2"/>
  <c r="D68" i="3"/>
  <c r="Q68" i="2"/>
  <c r="L68" i="3"/>
  <c r="S68" i="2"/>
  <c r="N68" i="3"/>
  <c r="U68" i="2"/>
  <c r="P68" i="3"/>
  <c r="T68" i="2"/>
  <c r="O68" i="3"/>
  <c r="S68" i="3"/>
  <c r="G73" i="2"/>
  <c r="D73" i="3"/>
  <c r="Q73" i="2"/>
  <c r="L73" i="3"/>
  <c r="S73" i="2"/>
  <c r="N73" i="3"/>
  <c r="U73" i="2"/>
  <c r="P73" i="3"/>
  <c r="T73" i="2"/>
  <c r="O73" i="3"/>
  <c r="S73" i="3"/>
  <c r="G75" i="2"/>
  <c r="D75" i="3"/>
  <c r="Q75" i="2"/>
  <c r="L75" i="3"/>
  <c r="S75" i="2"/>
  <c r="N75" i="3"/>
  <c r="U75" i="2"/>
  <c r="P75" i="3"/>
  <c r="T75" i="2"/>
  <c r="O75" i="3"/>
  <c r="S75" i="3"/>
  <c r="G77" i="2"/>
  <c r="D77" i="3"/>
  <c r="Q77" i="2"/>
  <c r="F77" i="2"/>
  <c r="L77" i="3"/>
  <c r="S77" i="2"/>
  <c r="N77" i="3"/>
  <c r="U77" i="2"/>
  <c r="P77" i="3"/>
  <c r="T77" i="2"/>
  <c r="O77" i="3"/>
  <c r="S77" i="3"/>
  <c r="G86" i="2"/>
  <c r="D86" i="3"/>
  <c r="Q86" i="2"/>
  <c r="L86" i="3"/>
  <c r="S86" i="2"/>
  <c r="N86" i="3"/>
  <c r="U86" i="2"/>
  <c r="P86" i="3"/>
  <c r="T86" i="2"/>
  <c r="O86" i="3"/>
  <c r="S86" i="3"/>
  <c r="G94" i="2"/>
  <c r="D94" i="3"/>
  <c r="Q94" i="2"/>
  <c r="L94" i="3"/>
  <c r="S94" i="2"/>
  <c r="N94" i="3"/>
  <c r="U94" i="2"/>
  <c r="P94" i="3"/>
  <c r="T94" i="2"/>
  <c r="O94" i="3"/>
  <c r="S94" i="3"/>
  <c r="G103" i="2"/>
  <c r="D103" i="3"/>
  <c r="Q103" i="2"/>
  <c r="L103" i="3"/>
  <c r="S103" i="2"/>
  <c r="N103" i="3"/>
  <c r="U103" i="2"/>
  <c r="P103" i="3"/>
  <c r="T103" i="2"/>
  <c r="O103" i="3"/>
  <c r="S103" i="3"/>
  <c r="G105" i="2"/>
  <c r="D105" i="3"/>
  <c r="Q105" i="2"/>
  <c r="L105" i="3"/>
  <c r="S105" i="2"/>
  <c r="N105" i="3"/>
  <c r="U105" i="2"/>
  <c r="P105" i="3"/>
  <c r="T105" i="2"/>
  <c r="O105" i="3"/>
  <c r="S105" i="3"/>
  <c r="G108" i="2"/>
  <c r="D108" i="3"/>
  <c r="Q108" i="2"/>
  <c r="L108" i="3"/>
  <c r="S108" i="2"/>
  <c r="N108" i="3"/>
  <c r="U108" i="2"/>
  <c r="P108" i="3"/>
  <c r="T108" i="2"/>
  <c r="O108" i="3"/>
  <c r="S108" i="3"/>
  <c r="G109" i="2"/>
  <c r="D109" i="3"/>
  <c r="Q109" i="2"/>
  <c r="L109" i="3"/>
  <c r="S109" i="2"/>
  <c r="N109" i="3"/>
  <c r="U109" i="2"/>
  <c r="P109" i="3"/>
  <c r="T109" i="2"/>
  <c r="O109" i="3"/>
  <c r="S109" i="3"/>
  <c r="G112" i="2"/>
  <c r="D112" i="3"/>
  <c r="Q112" i="2"/>
  <c r="L112" i="3"/>
  <c r="S112" i="2"/>
  <c r="N112" i="3"/>
  <c r="U112" i="2"/>
  <c r="P112" i="3"/>
  <c r="T112" i="2"/>
  <c r="O112" i="3"/>
  <c r="S112" i="3"/>
  <c r="G116" i="2"/>
  <c r="D116" i="3"/>
  <c r="Q116" i="2"/>
  <c r="L116" i="3"/>
  <c r="S116" i="2"/>
  <c r="N116" i="3"/>
  <c r="U116" i="2"/>
  <c r="P116" i="3"/>
  <c r="T116" i="2"/>
  <c r="O116" i="3"/>
  <c r="S116" i="3"/>
  <c r="G119" i="2"/>
  <c r="D119" i="3"/>
  <c r="Q119" i="2"/>
  <c r="L119" i="3"/>
  <c r="S119" i="2"/>
  <c r="N119" i="3"/>
  <c r="U119" i="2"/>
  <c r="P119" i="3"/>
  <c r="T119" i="2"/>
  <c r="O119" i="3"/>
  <c r="S119" i="3"/>
  <c r="J119" i="2"/>
  <c r="G119" i="3"/>
  <c r="G5" i="2"/>
  <c r="F5" i="2"/>
  <c r="D5" i="3"/>
  <c r="Q5" i="2"/>
  <c r="L5" i="3"/>
  <c r="S5" i="2"/>
  <c r="N5" i="3"/>
  <c r="U5" i="2"/>
  <c r="P5" i="3"/>
  <c r="T5" i="2"/>
  <c r="O5" i="3"/>
  <c r="S5" i="3"/>
  <c r="P19" i="2"/>
  <c r="K19" i="3"/>
  <c r="R19" i="2"/>
  <c r="M19" i="3"/>
  <c r="T19" i="3"/>
  <c r="P20" i="2"/>
  <c r="K20" i="3"/>
  <c r="R20" i="2"/>
  <c r="M20" i="3"/>
  <c r="T20" i="3"/>
  <c r="R25" i="2"/>
  <c r="M25" i="3"/>
  <c r="T25" i="3"/>
  <c r="P35" i="2"/>
  <c r="K35" i="3"/>
  <c r="R35" i="2"/>
  <c r="M35" i="3"/>
  <c r="T35" i="3"/>
  <c r="P40" i="2"/>
  <c r="K40" i="3"/>
  <c r="R40" i="2"/>
  <c r="M40" i="3"/>
  <c r="T40" i="3"/>
  <c r="P49" i="2"/>
  <c r="K49" i="3"/>
  <c r="R49" i="2"/>
  <c r="M49" i="3"/>
  <c r="T49" i="3"/>
  <c r="P47" i="2"/>
  <c r="K47" i="3"/>
  <c r="R47" i="2"/>
  <c r="M47" i="3"/>
  <c r="T47" i="3"/>
  <c r="P52" i="2"/>
  <c r="K52" i="3"/>
  <c r="R52" i="2"/>
  <c r="M52" i="3"/>
  <c r="T52" i="3"/>
  <c r="P54" i="2"/>
  <c r="K54" i="3"/>
  <c r="R54" i="2"/>
  <c r="M54" i="3"/>
  <c r="T54" i="3"/>
  <c r="P57" i="2"/>
  <c r="K57" i="3"/>
  <c r="R57" i="2"/>
  <c r="M57" i="3"/>
  <c r="T57" i="3"/>
  <c r="P66" i="2"/>
  <c r="K66" i="3"/>
  <c r="R66" i="2"/>
  <c r="M66" i="3"/>
  <c r="T66" i="3"/>
  <c r="P68" i="2"/>
  <c r="K68" i="3"/>
  <c r="R68" i="2"/>
  <c r="M68" i="3"/>
  <c r="T68" i="3"/>
  <c r="P73" i="2"/>
  <c r="K73" i="3"/>
  <c r="R73" i="2"/>
  <c r="M73" i="3"/>
  <c r="T73" i="3"/>
  <c r="P75" i="2"/>
  <c r="K75" i="3"/>
  <c r="R75" i="2"/>
  <c r="M75" i="3"/>
  <c r="T75" i="3"/>
  <c r="P77" i="2"/>
  <c r="K77" i="3"/>
  <c r="R77" i="2"/>
  <c r="M77" i="3"/>
  <c r="T77" i="3"/>
  <c r="P86" i="2"/>
  <c r="K86" i="3"/>
  <c r="R86" i="2"/>
  <c r="M86" i="3"/>
  <c r="T86" i="3"/>
  <c r="P94" i="2"/>
  <c r="R94" i="2"/>
  <c r="K94" i="3"/>
  <c r="T94" i="3"/>
  <c r="P103" i="2"/>
  <c r="K103" i="3"/>
  <c r="R103" i="2"/>
  <c r="M103" i="3"/>
  <c r="T103" i="3"/>
  <c r="P105" i="2"/>
  <c r="K105" i="3"/>
  <c r="R105" i="2"/>
  <c r="M105" i="3"/>
  <c r="T105" i="3"/>
  <c r="P108" i="2"/>
  <c r="K108" i="3"/>
  <c r="R108" i="2"/>
  <c r="M108" i="3"/>
  <c r="T108" i="3"/>
  <c r="P109" i="2"/>
  <c r="K109" i="3"/>
  <c r="R109" i="2"/>
  <c r="M109" i="3"/>
  <c r="T109" i="3"/>
  <c r="P112" i="2"/>
  <c r="K112" i="3"/>
  <c r="R112" i="2"/>
  <c r="M112" i="3"/>
  <c r="T112" i="3"/>
  <c r="P116" i="2"/>
  <c r="K116" i="3"/>
  <c r="R116" i="2"/>
  <c r="M116" i="3"/>
  <c r="T116" i="3"/>
  <c r="P119" i="2"/>
  <c r="K119" i="3"/>
  <c r="R119" i="2"/>
  <c r="M119" i="3"/>
  <c r="T119" i="3"/>
  <c r="K119" i="2"/>
  <c r="H119" i="3"/>
  <c r="P5" i="2"/>
  <c r="K5" i="3"/>
  <c r="R5" i="2"/>
  <c r="M5" i="3"/>
  <c r="T5" i="3"/>
  <c r="S95" i="2"/>
  <c r="N95" i="3"/>
  <c r="S91" i="2"/>
  <c r="N91" i="3"/>
  <c r="S55" i="2"/>
  <c r="N55" i="3"/>
  <c r="S53" i="2"/>
  <c r="N53" i="3"/>
  <c r="S42" i="2"/>
  <c r="N42" i="3"/>
  <c r="S10" i="2"/>
  <c r="N10" i="3"/>
  <c r="S9" i="2"/>
  <c r="N9" i="3"/>
  <c r="S117" i="2"/>
  <c r="N117" i="3"/>
  <c r="S113" i="2"/>
  <c r="N113" i="3"/>
  <c r="S107" i="2"/>
  <c r="N107" i="3"/>
  <c r="S106" i="2"/>
  <c r="N106" i="3"/>
  <c r="S104" i="2"/>
  <c r="N104" i="3"/>
  <c r="S96" i="2"/>
  <c r="N96" i="3"/>
  <c r="S74" i="2"/>
  <c r="N74" i="3"/>
  <c r="S72" i="2"/>
  <c r="N72" i="3"/>
  <c r="S69" i="2"/>
  <c r="N69" i="3"/>
  <c r="S174" i="2"/>
  <c r="N174" i="3"/>
  <c r="S159" i="2"/>
  <c r="N159" i="3"/>
  <c r="S21" i="2"/>
  <c r="N21" i="3"/>
  <c r="S153" i="2"/>
  <c r="N153" i="3"/>
  <c r="S154" i="2"/>
  <c r="N154" i="3"/>
  <c r="G153" i="2"/>
  <c r="D153" i="3"/>
  <c r="Q153" i="2"/>
  <c r="L153" i="3"/>
  <c r="U153" i="2"/>
  <c r="P153" i="3"/>
  <c r="T153" i="2"/>
  <c r="F153" i="2"/>
  <c r="O153" i="3"/>
  <c r="S153" i="3"/>
  <c r="G154" i="2"/>
  <c r="D154" i="3"/>
  <c r="Q154" i="2"/>
  <c r="L154" i="3"/>
  <c r="U154" i="2"/>
  <c r="P154" i="3"/>
  <c r="T154" i="2"/>
  <c r="F154" i="2"/>
  <c r="O154" i="3"/>
  <c r="S154" i="3"/>
  <c r="B47" i="3"/>
  <c r="P110" i="2"/>
  <c r="K110" i="3"/>
  <c r="R110" i="2"/>
  <c r="M110" i="3"/>
  <c r="T110" i="3"/>
  <c r="P106" i="2"/>
  <c r="K106" i="3"/>
  <c r="R106" i="2"/>
  <c r="M106" i="3"/>
  <c r="T106" i="3"/>
  <c r="P118" i="2"/>
  <c r="K118" i="3"/>
  <c r="R118" i="2"/>
  <c r="M118" i="3"/>
  <c r="T118" i="3"/>
  <c r="P67" i="2"/>
  <c r="K67" i="3"/>
  <c r="R67" i="2"/>
  <c r="M67" i="3"/>
  <c r="T67" i="3"/>
  <c r="P76" i="2"/>
  <c r="K76" i="3"/>
  <c r="R76" i="2"/>
  <c r="M76" i="3"/>
  <c r="T76" i="3"/>
  <c r="P72" i="2"/>
  <c r="K72" i="3"/>
  <c r="R72" i="2"/>
  <c r="M72" i="3"/>
  <c r="T72" i="3"/>
  <c r="P58" i="2"/>
  <c r="K58" i="3"/>
  <c r="R58" i="2"/>
  <c r="M58" i="3"/>
  <c r="T58" i="3"/>
  <c r="P50" i="2"/>
  <c r="K50" i="3"/>
  <c r="R50" i="2"/>
  <c r="M50" i="3"/>
  <c r="T50" i="3"/>
  <c r="P36" i="2"/>
  <c r="K36" i="3"/>
  <c r="R36" i="2"/>
  <c r="M36" i="3"/>
  <c r="T36" i="3"/>
  <c r="P39" i="2"/>
  <c r="K39" i="3"/>
  <c r="R39" i="2"/>
  <c r="M39" i="3"/>
  <c r="T39" i="3"/>
  <c r="P18" i="2"/>
  <c r="K18" i="3"/>
  <c r="R18" i="2"/>
  <c r="M18" i="3"/>
  <c r="T18" i="3"/>
  <c r="P15" i="2"/>
  <c r="K15" i="3"/>
  <c r="R15" i="2"/>
  <c r="M15" i="3"/>
  <c r="T15" i="3"/>
  <c r="P14" i="2"/>
  <c r="K14" i="3"/>
  <c r="R14" i="2"/>
  <c r="M14" i="3"/>
  <c r="T14" i="3"/>
  <c r="P12" i="2"/>
  <c r="K12" i="3"/>
  <c r="R12" i="2"/>
  <c r="M12" i="3"/>
  <c r="T12" i="3"/>
  <c r="P4" i="2"/>
  <c r="R4" i="2"/>
  <c r="K4" i="3"/>
  <c r="T4" i="3"/>
  <c r="P7" i="2"/>
  <c r="K7" i="3"/>
  <c r="R7" i="2"/>
  <c r="M7" i="3"/>
  <c r="T7" i="3"/>
  <c r="P8" i="2"/>
  <c r="K8" i="3"/>
  <c r="R8" i="2"/>
  <c r="M8" i="3"/>
  <c r="T8" i="3"/>
  <c r="P9" i="2"/>
  <c r="K9" i="3"/>
  <c r="R9" i="2"/>
  <c r="M9" i="3"/>
  <c r="T9" i="3"/>
  <c r="P10" i="2"/>
  <c r="K10" i="3"/>
  <c r="R10" i="2"/>
  <c r="M10" i="3"/>
  <c r="T10" i="3"/>
  <c r="P11" i="2"/>
  <c r="K11" i="3"/>
  <c r="R11" i="2"/>
  <c r="M11" i="3"/>
  <c r="T11" i="3"/>
  <c r="P13" i="2"/>
  <c r="K13" i="3"/>
  <c r="R13" i="2"/>
  <c r="M13" i="3"/>
  <c r="T13" i="3"/>
  <c r="P16" i="2"/>
  <c r="K16" i="3"/>
  <c r="R16" i="2"/>
  <c r="M16" i="3"/>
  <c r="T16" i="3"/>
  <c r="P21" i="2"/>
  <c r="K21" i="3"/>
  <c r="R21" i="2"/>
  <c r="M21" i="3"/>
  <c r="T21" i="3"/>
  <c r="P22" i="2"/>
  <c r="K22" i="3"/>
  <c r="R22" i="2"/>
  <c r="M22" i="3"/>
  <c r="T22" i="3"/>
  <c r="P23" i="2"/>
  <c r="K23" i="3"/>
  <c r="R23" i="2"/>
  <c r="M23" i="3"/>
  <c r="T23" i="3"/>
  <c r="P24" i="2"/>
  <c r="K24" i="3"/>
  <c r="R24" i="2"/>
  <c r="M24" i="3"/>
  <c r="T24" i="3"/>
  <c r="P28" i="2"/>
  <c r="K28" i="3"/>
  <c r="R28" i="2"/>
  <c r="M28" i="3"/>
  <c r="T28" i="3"/>
  <c r="P29" i="2"/>
  <c r="K29" i="3"/>
  <c r="R29" i="2"/>
  <c r="M29" i="3"/>
  <c r="T29" i="3"/>
  <c r="P30" i="2"/>
  <c r="K30" i="3"/>
  <c r="R30" i="2"/>
  <c r="M30" i="3"/>
  <c r="T30" i="3"/>
  <c r="P31" i="2"/>
  <c r="K31" i="3"/>
  <c r="R31" i="2"/>
  <c r="M31" i="3"/>
  <c r="T31" i="3"/>
  <c r="P37" i="2"/>
  <c r="K37" i="3"/>
  <c r="R37" i="2"/>
  <c r="M37" i="3"/>
  <c r="T37" i="3"/>
  <c r="P38" i="2"/>
  <c r="K38" i="3"/>
  <c r="R38" i="2"/>
  <c r="M38" i="3"/>
  <c r="T38" i="3"/>
  <c r="P41" i="2"/>
  <c r="K41" i="3"/>
  <c r="R41" i="2"/>
  <c r="M41" i="3"/>
  <c r="T41" i="3"/>
  <c r="P42" i="2"/>
  <c r="K42" i="3"/>
  <c r="R42" i="2"/>
  <c r="M42" i="3"/>
  <c r="T42" i="3"/>
  <c r="P43" i="2"/>
  <c r="K43" i="3"/>
  <c r="R43" i="2"/>
  <c r="M43" i="3"/>
  <c r="T43" i="3"/>
  <c r="P44" i="2"/>
  <c r="K44" i="3"/>
  <c r="R44" i="2"/>
  <c r="M44" i="3"/>
  <c r="T44" i="3"/>
  <c r="P45" i="2"/>
  <c r="K45" i="3"/>
  <c r="R45" i="2"/>
  <c r="M45" i="3"/>
  <c r="T45" i="3"/>
  <c r="P46" i="2"/>
  <c r="K46" i="3"/>
  <c r="R46" i="2"/>
  <c r="M46" i="3"/>
  <c r="T46" i="3"/>
  <c r="P48" i="2"/>
  <c r="K48" i="3"/>
  <c r="R48" i="2"/>
  <c r="M48" i="3"/>
  <c r="T48" i="3"/>
  <c r="P51" i="2"/>
  <c r="K51" i="3"/>
  <c r="R51" i="2"/>
  <c r="M51" i="3"/>
  <c r="T51" i="3"/>
  <c r="P53" i="2"/>
  <c r="K53" i="3"/>
  <c r="R53" i="2"/>
  <c r="M53" i="3"/>
  <c r="T53" i="3"/>
  <c r="P55" i="2"/>
  <c r="K55" i="3"/>
  <c r="R55" i="2"/>
  <c r="M55" i="3"/>
  <c r="T55" i="3"/>
  <c r="P56" i="2"/>
  <c r="K56" i="3"/>
  <c r="R56" i="2"/>
  <c r="M56" i="3"/>
  <c r="T56" i="3"/>
  <c r="P59" i="2"/>
  <c r="K59" i="3"/>
  <c r="R59" i="2"/>
  <c r="M59" i="3"/>
  <c r="T59" i="3"/>
  <c r="P61" i="2"/>
  <c r="K61" i="3"/>
  <c r="R61" i="2"/>
  <c r="M61" i="3"/>
  <c r="T61" i="3"/>
  <c r="P62" i="2"/>
  <c r="K62" i="3"/>
  <c r="R62" i="2"/>
  <c r="M62" i="3"/>
  <c r="T62" i="3"/>
  <c r="P64" i="2"/>
  <c r="K64" i="3"/>
  <c r="R64" i="2"/>
  <c r="M64" i="3"/>
  <c r="T64" i="3"/>
  <c r="P65" i="2"/>
  <c r="K65" i="3"/>
  <c r="R65" i="2"/>
  <c r="M65" i="3"/>
  <c r="T65" i="3"/>
  <c r="P69" i="2"/>
  <c r="K69" i="3"/>
  <c r="R69" i="2"/>
  <c r="M69" i="3"/>
  <c r="T69" i="3"/>
  <c r="P70" i="2"/>
  <c r="K70" i="3"/>
  <c r="R70" i="2"/>
  <c r="M70" i="3"/>
  <c r="T70" i="3"/>
  <c r="P71" i="2"/>
  <c r="K71" i="3"/>
  <c r="R71" i="2"/>
  <c r="M71" i="3"/>
  <c r="T71" i="3"/>
  <c r="P74" i="2"/>
  <c r="K74" i="3"/>
  <c r="R74" i="2"/>
  <c r="M74" i="3"/>
  <c r="T74" i="3"/>
  <c r="P81" i="2"/>
  <c r="K81" i="3"/>
  <c r="R81" i="2"/>
  <c r="M81" i="3"/>
  <c r="T81" i="3"/>
  <c r="P83" i="2"/>
  <c r="K83" i="3"/>
  <c r="R83" i="2"/>
  <c r="M83" i="3"/>
  <c r="T83" i="3"/>
  <c r="P84" i="2"/>
  <c r="K84" i="3"/>
  <c r="R84" i="2"/>
  <c r="M84" i="3"/>
  <c r="T84" i="3"/>
  <c r="P85" i="2"/>
  <c r="K85" i="3"/>
  <c r="R85" i="2"/>
  <c r="M85" i="3"/>
  <c r="T85" i="3"/>
  <c r="P87" i="2"/>
  <c r="K87" i="3"/>
  <c r="R87" i="2"/>
  <c r="M87" i="3"/>
  <c r="T87" i="3"/>
  <c r="P89" i="2"/>
  <c r="K89" i="3"/>
  <c r="R89" i="2"/>
  <c r="M89" i="3"/>
  <c r="T89" i="3"/>
  <c r="P91" i="2"/>
  <c r="K91" i="3"/>
  <c r="R91" i="2"/>
  <c r="M91" i="3"/>
  <c r="T91" i="3"/>
  <c r="P93" i="2"/>
  <c r="K93" i="3"/>
  <c r="R93" i="2"/>
  <c r="M93" i="3"/>
  <c r="T93" i="3"/>
  <c r="P95" i="2"/>
  <c r="K95" i="3"/>
  <c r="R95" i="2"/>
  <c r="M95" i="3"/>
  <c r="T95" i="3"/>
  <c r="P96" i="2"/>
  <c r="K96" i="3"/>
  <c r="R96" i="2"/>
  <c r="M96" i="3"/>
  <c r="T96" i="3"/>
  <c r="P97" i="2"/>
  <c r="K97" i="3"/>
  <c r="R97" i="2"/>
  <c r="M97" i="3"/>
  <c r="T97" i="3"/>
  <c r="P98" i="2"/>
  <c r="K98" i="3"/>
  <c r="R98" i="2"/>
  <c r="M98" i="3"/>
  <c r="T98" i="3"/>
  <c r="P99" i="2"/>
  <c r="K99" i="3"/>
  <c r="R99" i="2"/>
  <c r="M99" i="3"/>
  <c r="T99" i="3"/>
  <c r="P100" i="2"/>
  <c r="K100" i="3"/>
  <c r="R100" i="2"/>
  <c r="M100" i="3"/>
  <c r="T100" i="3"/>
  <c r="P101" i="2"/>
  <c r="K101" i="3"/>
  <c r="R101" i="2"/>
  <c r="M101" i="3"/>
  <c r="T101" i="3"/>
  <c r="P102" i="2"/>
  <c r="K102" i="3"/>
  <c r="R102" i="2"/>
  <c r="M102" i="3"/>
  <c r="T102" i="3"/>
  <c r="P104" i="2"/>
  <c r="K104" i="3"/>
  <c r="R104" i="2"/>
  <c r="M104" i="3"/>
  <c r="T104" i="3"/>
  <c r="P107" i="2"/>
  <c r="K107" i="3"/>
  <c r="R107" i="2"/>
  <c r="M107" i="3"/>
  <c r="T107" i="3"/>
  <c r="P113" i="2"/>
  <c r="K113" i="3"/>
  <c r="R113" i="2"/>
  <c r="M113" i="3"/>
  <c r="T113" i="3"/>
  <c r="P114" i="2"/>
  <c r="K114" i="3"/>
  <c r="R114" i="2"/>
  <c r="M114" i="3"/>
  <c r="T114" i="3"/>
  <c r="P115" i="2"/>
  <c r="K115" i="3"/>
  <c r="R115" i="2"/>
  <c r="M115" i="3"/>
  <c r="T115" i="3"/>
  <c r="P117" i="2"/>
  <c r="K117" i="3"/>
  <c r="R117" i="2"/>
  <c r="M117" i="3"/>
  <c r="T117" i="3"/>
  <c r="P120" i="2"/>
  <c r="K120" i="3"/>
  <c r="R120" i="2"/>
  <c r="M120" i="3"/>
  <c r="T120" i="3"/>
  <c r="P121" i="2"/>
  <c r="K121" i="3"/>
  <c r="R121" i="2"/>
  <c r="M121" i="3"/>
  <c r="T121" i="3"/>
  <c r="P122" i="2"/>
  <c r="K122" i="3"/>
  <c r="R122" i="2"/>
  <c r="M122" i="3"/>
  <c r="T122" i="3"/>
  <c r="P123" i="2"/>
  <c r="K123" i="3"/>
  <c r="R123" i="2"/>
  <c r="M123" i="3"/>
  <c r="T123" i="3"/>
  <c r="P124" i="2"/>
  <c r="K124" i="3"/>
  <c r="R124" i="2"/>
  <c r="M124" i="3"/>
  <c r="T124" i="3"/>
  <c r="P125" i="2"/>
  <c r="K125" i="3"/>
  <c r="R125" i="2"/>
  <c r="M125" i="3"/>
  <c r="T125" i="3"/>
  <c r="P126" i="2"/>
  <c r="K126" i="3"/>
  <c r="R126" i="2"/>
  <c r="M126" i="3"/>
  <c r="T126" i="3"/>
  <c r="P127" i="2"/>
  <c r="K127" i="3"/>
  <c r="R127" i="2"/>
  <c r="M127" i="3"/>
  <c r="T127" i="3"/>
  <c r="P129" i="2"/>
  <c r="K129" i="3"/>
  <c r="R129" i="2"/>
  <c r="M129" i="3"/>
  <c r="T129" i="3"/>
  <c r="P130" i="2"/>
  <c r="K130" i="3"/>
  <c r="R130" i="2"/>
  <c r="M130" i="3"/>
  <c r="T130" i="3"/>
  <c r="P131" i="2"/>
  <c r="K131" i="3"/>
  <c r="R131" i="2"/>
  <c r="M131" i="3"/>
  <c r="T131" i="3"/>
  <c r="P132" i="2"/>
  <c r="K132" i="3"/>
  <c r="R132" i="2"/>
  <c r="M132" i="3"/>
  <c r="T132" i="3"/>
  <c r="P133" i="2"/>
  <c r="K133" i="3"/>
  <c r="R133" i="2"/>
  <c r="M133" i="3"/>
  <c r="T133" i="3"/>
  <c r="P134" i="2"/>
  <c r="K134" i="3"/>
  <c r="R134" i="2"/>
  <c r="M134" i="3"/>
  <c r="T134" i="3"/>
  <c r="P135" i="2"/>
  <c r="K135" i="3"/>
  <c r="R135" i="2"/>
  <c r="M135" i="3"/>
  <c r="T135" i="3"/>
  <c r="P136" i="2"/>
  <c r="K136" i="3"/>
  <c r="R136" i="2"/>
  <c r="M136" i="3"/>
  <c r="T136" i="3"/>
  <c r="P137" i="2"/>
  <c r="K137" i="3"/>
  <c r="R137" i="2"/>
  <c r="M137" i="3"/>
  <c r="T137" i="3"/>
  <c r="P138" i="2"/>
  <c r="K138" i="3"/>
  <c r="R138" i="2"/>
  <c r="M138" i="3"/>
  <c r="T138" i="3"/>
  <c r="P139" i="2"/>
  <c r="K139" i="3"/>
  <c r="R139" i="2"/>
  <c r="M139" i="3"/>
  <c r="T139" i="3"/>
  <c r="P140" i="2"/>
  <c r="K140" i="3"/>
  <c r="R140" i="2"/>
  <c r="M140" i="3"/>
  <c r="T140" i="3"/>
  <c r="P143" i="2"/>
  <c r="K143" i="3"/>
  <c r="R143" i="2"/>
  <c r="M143" i="3"/>
  <c r="T143" i="3"/>
  <c r="P141" i="2"/>
  <c r="K141" i="3"/>
  <c r="R141" i="2"/>
  <c r="M141" i="3"/>
  <c r="T141" i="3"/>
  <c r="P142" i="2"/>
  <c r="K142" i="3"/>
  <c r="R142" i="2"/>
  <c r="M142" i="3"/>
  <c r="T142" i="3"/>
  <c r="P144" i="2"/>
  <c r="K144" i="3"/>
  <c r="R144" i="2"/>
  <c r="M144" i="3"/>
  <c r="T144" i="3"/>
  <c r="P145" i="2"/>
  <c r="K145" i="3"/>
  <c r="R145" i="2"/>
  <c r="M145" i="3"/>
  <c r="T145" i="3"/>
  <c r="P146" i="2"/>
  <c r="K146" i="3"/>
  <c r="R146" i="2"/>
  <c r="M146" i="3"/>
  <c r="T146" i="3"/>
  <c r="P147" i="2"/>
  <c r="K147" i="3"/>
  <c r="R147" i="2"/>
  <c r="M147" i="3"/>
  <c r="T147" i="3"/>
  <c r="P148" i="2"/>
  <c r="K148" i="3"/>
  <c r="R148" i="2"/>
  <c r="M148" i="3"/>
  <c r="T148" i="3"/>
  <c r="P149" i="2"/>
  <c r="K149" i="3"/>
  <c r="R149" i="2"/>
  <c r="M149" i="3"/>
  <c r="T149" i="3"/>
  <c r="P150" i="2"/>
  <c r="K150" i="3"/>
  <c r="R150" i="2"/>
  <c r="M150" i="3"/>
  <c r="T150" i="3"/>
  <c r="P151" i="2"/>
  <c r="K151" i="3"/>
  <c r="R151" i="2"/>
  <c r="M151" i="3"/>
  <c r="T151" i="3"/>
  <c r="P152" i="2"/>
  <c r="K152" i="3"/>
  <c r="R152" i="2"/>
  <c r="M152" i="3"/>
  <c r="T152" i="3"/>
  <c r="P154" i="2"/>
  <c r="K154" i="3"/>
  <c r="R154" i="2"/>
  <c r="M154" i="3"/>
  <c r="T154" i="3"/>
  <c r="P153" i="2"/>
  <c r="K153" i="3"/>
  <c r="R153" i="2"/>
  <c r="M153" i="3"/>
  <c r="T153" i="3"/>
  <c r="P155" i="2"/>
  <c r="K155" i="3"/>
  <c r="R155" i="2"/>
  <c r="M155" i="3"/>
  <c r="T155" i="3"/>
  <c r="P156" i="2"/>
  <c r="K156" i="3"/>
  <c r="R156" i="2"/>
  <c r="M156" i="3"/>
  <c r="T156" i="3"/>
  <c r="P157" i="2"/>
  <c r="K157" i="3"/>
  <c r="R157" i="2"/>
  <c r="M157" i="3"/>
  <c r="T157" i="3"/>
  <c r="P158" i="2"/>
  <c r="K158" i="3"/>
  <c r="R158" i="2"/>
  <c r="M158" i="3"/>
  <c r="T158" i="3"/>
  <c r="P159" i="2"/>
  <c r="K159" i="3"/>
  <c r="R159" i="2"/>
  <c r="M159" i="3"/>
  <c r="T159" i="3"/>
  <c r="P160" i="2"/>
  <c r="K160" i="3"/>
  <c r="R160" i="2"/>
  <c r="M160" i="3"/>
  <c r="T160" i="3"/>
  <c r="P161" i="2"/>
  <c r="K161" i="3"/>
  <c r="R161" i="2"/>
  <c r="M161" i="3"/>
  <c r="T161" i="3"/>
  <c r="P162" i="2"/>
  <c r="K162" i="3"/>
  <c r="R162" i="2"/>
  <c r="M162" i="3"/>
  <c r="T162" i="3"/>
  <c r="P164" i="2"/>
  <c r="K164" i="3"/>
  <c r="R164" i="2"/>
  <c r="M164" i="3"/>
  <c r="T164" i="3"/>
  <c r="P165" i="2"/>
  <c r="K165" i="3"/>
  <c r="R165" i="2"/>
  <c r="M165" i="3"/>
  <c r="T165" i="3"/>
  <c r="P166" i="2"/>
  <c r="K166" i="3"/>
  <c r="R166" i="2"/>
  <c r="M166" i="3"/>
  <c r="T166" i="3"/>
  <c r="P167" i="2"/>
  <c r="K167" i="3"/>
  <c r="R167" i="2"/>
  <c r="M167" i="3"/>
  <c r="T167" i="3"/>
  <c r="P171" i="2"/>
  <c r="K171" i="3"/>
  <c r="R171" i="2"/>
  <c r="M171" i="3"/>
  <c r="T171" i="3"/>
  <c r="P172" i="2"/>
  <c r="K172" i="3"/>
  <c r="R172" i="2"/>
  <c r="M172" i="3"/>
  <c r="T172" i="3"/>
  <c r="P173" i="2"/>
  <c r="K173" i="3"/>
  <c r="R173" i="2"/>
  <c r="M173" i="3"/>
  <c r="T173" i="3"/>
  <c r="P174" i="2"/>
  <c r="K174" i="3"/>
  <c r="R174" i="2"/>
  <c r="M174" i="3"/>
  <c r="T174" i="3"/>
  <c r="P179" i="2"/>
  <c r="K179" i="3"/>
  <c r="R179" i="2"/>
  <c r="M179" i="3"/>
  <c r="T179" i="3"/>
  <c r="P181" i="2"/>
  <c r="K181" i="3"/>
  <c r="R181" i="2"/>
  <c r="M181" i="3"/>
  <c r="T181" i="3"/>
  <c r="P184" i="2"/>
  <c r="K184" i="3"/>
  <c r="R184" i="2"/>
  <c r="M184" i="3"/>
  <c r="T184" i="3"/>
  <c r="P185" i="2"/>
  <c r="K185" i="3"/>
  <c r="R185" i="2"/>
  <c r="M185" i="3"/>
  <c r="T185" i="3"/>
  <c r="P187" i="2"/>
  <c r="K187" i="3"/>
  <c r="R187" i="2"/>
  <c r="M187" i="3"/>
  <c r="T187" i="3"/>
  <c r="G106" i="2"/>
  <c r="D106" i="3"/>
  <c r="Q106" i="2"/>
  <c r="F106" i="2"/>
  <c r="L106" i="3"/>
  <c r="U106" i="2"/>
  <c r="P106" i="3"/>
  <c r="T106" i="2"/>
  <c r="O106" i="3"/>
  <c r="S106" i="3"/>
  <c r="G72" i="2"/>
  <c r="D72" i="3"/>
  <c r="Q72" i="2"/>
  <c r="L72" i="3"/>
  <c r="U72" i="2"/>
  <c r="P72" i="3"/>
  <c r="T72" i="2"/>
  <c r="O72" i="3"/>
  <c r="S72" i="3"/>
  <c r="G39" i="2"/>
  <c r="D39" i="3"/>
  <c r="Q39" i="2"/>
  <c r="L39" i="3"/>
  <c r="S39" i="2"/>
  <c r="N39" i="3"/>
  <c r="U39" i="2"/>
  <c r="P39" i="3"/>
  <c r="T39" i="2"/>
  <c r="O39" i="3"/>
  <c r="S39" i="3"/>
  <c r="G26" i="2"/>
  <c r="D26" i="3"/>
  <c r="Q26" i="2"/>
  <c r="L26" i="3"/>
  <c r="S26" i="2"/>
  <c r="N26" i="3"/>
  <c r="U26" i="2"/>
  <c r="P26" i="3"/>
  <c r="T26" i="2"/>
  <c r="O26" i="3"/>
  <c r="S26" i="3"/>
  <c r="A130" i="2"/>
  <c r="J116" i="2"/>
  <c r="G116" i="3"/>
  <c r="J105" i="2"/>
  <c r="G105" i="3"/>
  <c r="J35" i="2"/>
  <c r="G35" i="3"/>
  <c r="J20" i="2"/>
  <c r="G20" i="3"/>
  <c r="J49" i="2"/>
  <c r="G49" i="3"/>
  <c r="J40" i="2"/>
  <c r="G40" i="3"/>
  <c r="J3" i="2"/>
  <c r="G3" i="3"/>
  <c r="G6" i="2"/>
  <c r="D6" i="3"/>
  <c r="Q6" i="2"/>
  <c r="L6" i="3"/>
  <c r="S6" i="2"/>
  <c r="N6" i="3"/>
  <c r="U6" i="2"/>
  <c r="P6" i="3"/>
  <c r="T6" i="2"/>
  <c r="O6" i="3"/>
  <c r="S6" i="3"/>
  <c r="G7" i="2"/>
  <c r="D7" i="3"/>
  <c r="Q7" i="2"/>
  <c r="L7" i="3"/>
  <c r="S7" i="2"/>
  <c r="N7" i="3"/>
  <c r="U7" i="2"/>
  <c r="P7" i="3"/>
  <c r="T7" i="2"/>
  <c r="O7" i="3"/>
  <c r="S7" i="3"/>
  <c r="G8" i="2"/>
  <c r="D8" i="3"/>
  <c r="Q8" i="2"/>
  <c r="L8" i="3"/>
  <c r="S8" i="2"/>
  <c r="N8" i="3"/>
  <c r="U8" i="2"/>
  <c r="P8" i="3"/>
  <c r="T8" i="2"/>
  <c r="O8" i="3"/>
  <c r="S8" i="3"/>
  <c r="G9" i="2"/>
  <c r="D9" i="3"/>
  <c r="Q9" i="2"/>
  <c r="L9" i="3"/>
  <c r="U9" i="2"/>
  <c r="P9" i="3"/>
  <c r="T9" i="2"/>
  <c r="O9" i="3"/>
  <c r="S9" i="3"/>
  <c r="G10" i="2"/>
  <c r="D10" i="3"/>
  <c r="Q10" i="2"/>
  <c r="F10" i="2"/>
  <c r="L10" i="3"/>
  <c r="U10" i="2"/>
  <c r="P10" i="3"/>
  <c r="T10" i="2"/>
  <c r="O10" i="3"/>
  <c r="S10" i="3"/>
  <c r="G16" i="2"/>
  <c r="D16" i="3"/>
  <c r="Q16" i="2"/>
  <c r="L16" i="3"/>
  <c r="S16" i="2"/>
  <c r="N16" i="3"/>
  <c r="U16" i="2"/>
  <c r="P16" i="3"/>
  <c r="T16" i="2"/>
  <c r="O16" i="3"/>
  <c r="S16" i="3"/>
  <c r="G21" i="2"/>
  <c r="D21" i="3"/>
  <c r="Q21" i="2"/>
  <c r="F21" i="2"/>
  <c r="L21" i="3"/>
  <c r="U21" i="2"/>
  <c r="P21" i="3"/>
  <c r="T21" i="2"/>
  <c r="O21" i="3"/>
  <c r="S21" i="3"/>
  <c r="G22" i="2"/>
  <c r="D22" i="3"/>
  <c r="F22" i="2"/>
  <c r="L22" i="3"/>
  <c r="S22" i="2"/>
  <c r="N22" i="3"/>
  <c r="U22" i="2"/>
  <c r="P22" i="3"/>
  <c r="T22" i="2"/>
  <c r="O22" i="3"/>
  <c r="S22" i="3"/>
  <c r="G29" i="2"/>
  <c r="D29" i="3"/>
  <c r="Q29" i="2"/>
  <c r="L29" i="3"/>
  <c r="S29" i="2"/>
  <c r="N29" i="3"/>
  <c r="U29" i="2"/>
  <c r="P29" i="3"/>
  <c r="T29" i="2"/>
  <c r="O29" i="3"/>
  <c r="S29" i="3"/>
  <c r="G30" i="2"/>
  <c r="D30" i="3"/>
  <c r="Q30" i="2"/>
  <c r="L30" i="3"/>
  <c r="S30" i="2"/>
  <c r="N30" i="3"/>
  <c r="U30" i="2"/>
  <c r="P30" i="3"/>
  <c r="T30" i="2"/>
  <c r="O30" i="3"/>
  <c r="S30" i="3"/>
  <c r="G31" i="2"/>
  <c r="F31" i="2"/>
  <c r="D31" i="3"/>
  <c r="Q31" i="2"/>
  <c r="L31" i="3"/>
  <c r="S31" i="2"/>
  <c r="N31" i="3"/>
  <c r="U31" i="2"/>
  <c r="P31" i="3"/>
  <c r="T31" i="2"/>
  <c r="O31" i="3"/>
  <c r="S31" i="3"/>
  <c r="G34" i="2"/>
  <c r="D34" i="3"/>
  <c r="Q34" i="2"/>
  <c r="L34" i="3"/>
  <c r="S34" i="2"/>
  <c r="N34" i="3"/>
  <c r="U34" i="2"/>
  <c r="P34" i="3"/>
  <c r="T34" i="2"/>
  <c r="O34" i="3"/>
  <c r="S34" i="3"/>
  <c r="G38" i="2"/>
  <c r="D38" i="3"/>
  <c r="Q38" i="2"/>
  <c r="L38" i="3"/>
  <c r="S38" i="2"/>
  <c r="N38" i="3"/>
  <c r="U38" i="2"/>
  <c r="P38" i="3"/>
  <c r="T38" i="2"/>
  <c r="O38" i="3"/>
  <c r="S38" i="3"/>
  <c r="G42" i="2"/>
  <c r="D42" i="3"/>
  <c r="Q42" i="2"/>
  <c r="L42" i="3"/>
  <c r="U42" i="2"/>
  <c r="P42" i="3"/>
  <c r="T42" i="2"/>
  <c r="O42" i="3"/>
  <c r="S42" i="3"/>
  <c r="G45" i="2"/>
  <c r="D45" i="3"/>
  <c r="Q45" i="2"/>
  <c r="L45" i="3"/>
  <c r="S45" i="2"/>
  <c r="N45" i="3"/>
  <c r="U45" i="2"/>
  <c r="P45" i="3"/>
  <c r="T45" i="2"/>
  <c r="O45" i="3"/>
  <c r="S45" i="3"/>
  <c r="G48" i="2"/>
  <c r="D48" i="3"/>
  <c r="Q48" i="2"/>
  <c r="L48" i="3"/>
  <c r="S48" i="2"/>
  <c r="N48" i="3"/>
  <c r="U48" i="2"/>
  <c r="P48" i="3"/>
  <c r="T48" i="2"/>
  <c r="O48" i="3"/>
  <c r="S48" i="3"/>
  <c r="G53" i="2"/>
  <c r="D53" i="3"/>
  <c r="Q53" i="2"/>
  <c r="F53" i="2"/>
  <c r="L53" i="3"/>
  <c r="U53" i="2"/>
  <c r="P53" i="3"/>
  <c r="T53" i="2"/>
  <c r="O53" i="3"/>
  <c r="S53" i="3"/>
  <c r="G55" i="2"/>
  <c r="D55" i="3"/>
  <c r="Q55" i="2"/>
  <c r="F55" i="2"/>
  <c r="L55" i="3"/>
  <c r="U55" i="2"/>
  <c r="P55" i="3"/>
  <c r="T55" i="2"/>
  <c r="O55" i="3"/>
  <c r="S55" i="3"/>
  <c r="G60" i="2"/>
  <c r="D60" i="3"/>
  <c r="Q60" i="2"/>
  <c r="L60" i="3"/>
  <c r="S60" i="2"/>
  <c r="N60" i="3"/>
  <c r="U60" i="2"/>
  <c r="P60" i="3"/>
  <c r="T60" i="2"/>
  <c r="O60" i="3"/>
  <c r="S60" i="3"/>
  <c r="G63" i="2"/>
  <c r="D63" i="3"/>
  <c r="Q63" i="2"/>
  <c r="L63" i="3"/>
  <c r="S63" i="2"/>
  <c r="N63" i="3"/>
  <c r="U63" i="2"/>
  <c r="P63" i="3"/>
  <c r="T63" i="2"/>
  <c r="O63" i="3"/>
  <c r="S63" i="3"/>
  <c r="G64" i="2"/>
  <c r="D64" i="3"/>
  <c r="Q64" i="2"/>
  <c r="L64" i="3"/>
  <c r="S64" i="2"/>
  <c r="N64" i="3"/>
  <c r="U64" i="2"/>
  <c r="P64" i="3"/>
  <c r="T64" i="2"/>
  <c r="O64" i="3"/>
  <c r="S64" i="3"/>
  <c r="G65" i="2"/>
  <c r="D65" i="3"/>
  <c r="Q65" i="2"/>
  <c r="L65" i="3"/>
  <c r="S65" i="2"/>
  <c r="N65" i="3"/>
  <c r="U65" i="2"/>
  <c r="P65" i="3"/>
  <c r="T65" i="2"/>
  <c r="O65" i="3"/>
  <c r="S65" i="3"/>
  <c r="G69" i="2"/>
  <c r="D69" i="3"/>
  <c r="Q69" i="2"/>
  <c r="L69" i="3"/>
  <c r="U69" i="2"/>
  <c r="P69" i="3"/>
  <c r="T69" i="2"/>
  <c r="O69" i="3"/>
  <c r="S69" i="3"/>
  <c r="G71" i="2"/>
  <c r="D71" i="3"/>
  <c r="Q71" i="2"/>
  <c r="L71" i="3"/>
  <c r="S71" i="2"/>
  <c r="N71" i="3"/>
  <c r="U71" i="2"/>
  <c r="P71" i="3"/>
  <c r="T71" i="2"/>
  <c r="F71" i="2"/>
  <c r="O71" i="3"/>
  <c r="S71" i="3"/>
  <c r="G74" i="2"/>
  <c r="D74" i="3"/>
  <c r="Q74" i="2"/>
  <c r="F74" i="2"/>
  <c r="L74" i="3"/>
  <c r="U74" i="2"/>
  <c r="P74" i="3"/>
  <c r="T74" i="2"/>
  <c r="O74" i="3"/>
  <c r="S74" i="3"/>
  <c r="G78" i="2"/>
  <c r="D78" i="3"/>
  <c r="Q78" i="2"/>
  <c r="L78" i="3"/>
  <c r="S78" i="2"/>
  <c r="N78" i="3"/>
  <c r="U78" i="2"/>
  <c r="P78" i="3"/>
  <c r="T78" i="2"/>
  <c r="O78" i="3"/>
  <c r="S78" i="3"/>
  <c r="G79" i="2"/>
  <c r="D79" i="3"/>
  <c r="Q79" i="2"/>
  <c r="L79" i="3"/>
  <c r="S79" i="2"/>
  <c r="N79" i="3"/>
  <c r="U79" i="2"/>
  <c r="P79" i="3"/>
  <c r="T79" i="2"/>
  <c r="O79" i="3"/>
  <c r="S79" i="3"/>
  <c r="G81" i="2"/>
  <c r="D81" i="3"/>
  <c r="S81" i="3"/>
  <c r="S82" i="3"/>
  <c r="G83" i="2"/>
  <c r="D83" i="3"/>
  <c r="Q83" i="2"/>
  <c r="L83" i="3"/>
  <c r="S83" i="2"/>
  <c r="N83" i="3"/>
  <c r="U83" i="2"/>
  <c r="P83" i="3"/>
  <c r="T83" i="2"/>
  <c r="F83" i="2"/>
  <c r="O83" i="3"/>
  <c r="S83" i="3"/>
  <c r="G84" i="2"/>
  <c r="D84" i="3"/>
  <c r="Q84" i="2"/>
  <c r="L84" i="3"/>
  <c r="S84" i="2"/>
  <c r="F84" i="2"/>
  <c r="N84" i="3"/>
  <c r="U84" i="2"/>
  <c r="P84" i="3"/>
  <c r="T84" i="2"/>
  <c r="O84" i="3"/>
  <c r="S84" i="3"/>
  <c r="G85" i="2"/>
  <c r="D85" i="3"/>
  <c r="Q85" i="2"/>
  <c r="L85" i="3"/>
  <c r="S85" i="2"/>
  <c r="N85" i="3"/>
  <c r="U85" i="2"/>
  <c r="P85" i="3"/>
  <c r="T85" i="2"/>
  <c r="O85" i="3"/>
  <c r="S85" i="3"/>
  <c r="G88" i="2"/>
  <c r="D88" i="3"/>
  <c r="Q88" i="2"/>
  <c r="L88" i="3"/>
  <c r="S88" i="2"/>
  <c r="N88" i="3"/>
  <c r="U88" i="2"/>
  <c r="P88" i="3"/>
  <c r="T88" i="2"/>
  <c r="O88" i="3"/>
  <c r="S88" i="3"/>
  <c r="G91" i="2"/>
  <c r="D91" i="3"/>
  <c r="Q91" i="2"/>
  <c r="F91" i="2"/>
  <c r="L91" i="3"/>
  <c r="U91" i="2"/>
  <c r="P91" i="3"/>
  <c r="T91" i="2"/>
  <c r="O91" i="3"/>
  <c r="S91" i="3"/>
  <c r="G95" i="2"/>
  <c r="D95" i="3"/>
  <c r="Q95" i="2"/>
  <c r="L95" i="3"/>
  <c r="U95" i="2"/>
  <c r="P95" i="3"/>
  <c r="T95" i="2"/>
  <c r="O95" i="3"/>
  <c r="S95" i="3"/>
  <c r="G96" i="2"/>
  <c r="D96" i="3"/>
  <c r="Q96" i="2"/>
  <c r="L96" i="3"/>
  <c r="U96" i="2"/>
  <c r="P96" i="3"/>
  <c r="T96" i="2"/>
  <c r="F96" i="2"/>
  <c r="O96" i="3"/>
  <c r="S96" i="3"/>
  <c r="G99" i="2"/>
  <c r="D99" i="3"/>
  <c r="Q99" i="2"/>
  <c r="L99" i="3"/>
  <c r="S99" i="2"/>
  <c r="N99" i="3"/>
  <c r="U99" i="2"/>
  <c r="P99" i="3"/>
  <c r="T99" i="2"/>
  <c r="O99" i="3"/>
  <c r="S99" i="3"/>
  <c r="G100" i="2"/>
  <c r="D100" i="3"/>
  <c r="S100" i="3"/>
  <c r="G101" i="2"/>
  <c r="D101" i="3"/>
  <c r="Q101" i="2"/>
  <c r="L101" i="3"/>
  <c r="S101" i="2"/>
  <c r="N101" i="3"/>
  <c r="U101" i="2"/>
  <c r="P101" i="3"/>
  <c r="T101" i="2"/>
  <c r="O101" i="3"/>
  <c r="S101" i="3"/>
  <c r="G102" i="2"/>
  <c r="D102" i="3"/>
  <c r="Q102" i="2"/>
  <c r="L102" i="3"/>
  <c r="S102" i="2"/>
  <c r="N102" i="3"/>
  <c r="U102" i="2"/>
  <c r="P102" i="3"/>
  <c r="T102" i="2"/>
  <c r="O102" i="3"/>
  <c r="S102" i="3"/>
  <c r="G104" i="2"/>
  <c r="D104" i="3"/>
  <c r="Q104" i="2"/>
  <c r="F104" i="2"/>
  <c r="L104" i="3"/>
  <c r="U104" i="2"/>
  <c r="P104" i="3"/>
  <c r="T104" i="2"/>
  <c r="O104" i="3"/>
  <c r="S104" i="3"/>
  <c r="G107" i="2"/>
  <c r="D107" i="3"/>
  <c r="Q107" i="2"/>
  <c r="F107" i="2"/>
  <c r="L107" i="3"/>
  <c r="U107" i="2"/>
  <c r="P107" i="3"/>
  <c r="T107" i="2"/>
  <c r="O107" i="3"/>
  <c r="S107" i="3"/>
  <c r="G111" i="2"/>
  <c r="D111" i="3"/>
  <c r="Q111" i="2"/>
  <c r="L111" i="3"/>
  <c r="S111" i="2"/>
  <c r="N111" i="3"/>
  <c r="U111" i="2"/>
  <c r="P111" i="3"/>
  <c r="T111" i="2"/>
  <c r="O111" i="3"/>
  <c r="S111" i="3"/>
  <c r="G113" i="2"/>
  <c r="D113" i="3"/>
  <c r="Q113" i="2"/>
  <c r="L113" i="3"/>
  <c r="U113" i="2"/>
  <c r="P113" i="3"/>
  <c r="T113" i="2"/>
  <c r="O113" i="3"/>
  <c r="S113" i="3"/>
  <c r="G114" i="2"/>
  <c r="D114" i="3"/>
  <c r="Q114" i="2"/>
  <c r="L114" i="3"/>
  <c r="S114" i="2"/>
  <c r="N114" i="3"/>
  <c r="U114" i="2"/>
  <c r="P114" i="3"/>
  <c r="T114" i="2"/>
  <c r="F114" i="2"/>
  <c r="O114" i="3"/>
  <c r="S114" i="3"/>
  <c r="G117" i="2"/>
  <c r="D117" i="3"/>
  <c r="Q117" i="2"/>
  <c r="L117" i="3"/>
  <c r="U117" i="2"/>
  <c r="P117" i="3"/>
  <c r="T117" i="2"/>
  <c r="O117" i="3"/>
  <c r="S117" i="3"/>
  <c r="G120" i="2"/>
  <c r="D120" i="3"/>
  <c r="Q120" i="2"/>
  <c r="L120" i="3"/>
  <c r="S120" i="2"/>
  <c r="N120" i="3"/>
  <c r="U120" i="2"/>
  <c r="P120" i="3"/>
  <c r="T120" i="2"/>
  <c r="F120" i="2"/>
  <c r="O120" i="3"/>
  <c r="S120" i="3"/>
  <c r="G121" i="2"/>
  <c r="D121" i="3"/>
  <c r="Q121" i="2"/>
  <c r="L121" i="3"/>
  <c r="S121" i="2"/>
  <c r="N121" i="3"/>
  <c r="U121" i="2"/>
  <c r="P121" i="3"/>
  <c r="T121" i="2"/>
  <c r="O121" i="3"/>
  <c r="S121" i="3"/>
  <c r="G122" i="2"/>
  <c r="D122" i="3"/>
  <c r="Q122" i="2"/>
  <c r="L122" i="3"/>
  <c r="S122" i="2"/>
  <c r="N122" i="3"/>
  <c r="U122" i="2"/>
  <c r="P122" i="3"/>
  <c r="T122" i="2"/>
  <c r="O122" i="3"/>
  <c r="S122" i="3"/>
  <c r="G123" i="2"/>
  <c r="D123" i="3"/>
  <c r="Q123" i="2"/>
  <c r="L123" i="3"/>
  <c r="S123" i="2"/>
  <c r="N123" i="3"/>
  <c r="U123" i="2"/>
  <c r="F123" i="2"/>
  <c r="P123" i="3"/>
  <c r="T123" i="2"/>
  <c r="O123" i="3"/>
  <c r="S123" i="3"/>
  <c r="G124" i="2"/>
  <c r="D124" i="3"/>
  <c r="Q124" i="2"/>
  <c r="L124" i="3"/>
  <c r="S124" i="2"/>
  <c r="N124" i="3"/>
  <c r="U124" i="2"/>
  <c r="F124" i="2"/>
  <c r="P124" i="3"/>
  <c r="T124" i="2"/>
  <c r="O124" i="3"/>
  <c r="S124" i="3"/>
  <c r="G125" i="2"/>
  <c r="D125" i="3"/>
  <c r="Q125" i="2"/>
  <c r="L125" i="3"/>
  <c r="S125" i="2"/>
  <c r="N125" i="3"/>
  <c r="U125" i="2"/>
  <c r="F125" i="2"/>
  <c r="P125" i="3"/>
  <c r="T125" i="2"/>
  <c r="O125" i="3"/>
  <c r="S125" i="3"/>
  <c r="G126" i="2"/>
  <c r="D126" i="3"/>
  <c r="Q126" i="2"/>
  <c r="L126" i="3"/>
  <c r="S126" i="2"/>
  <c r="N126" i="3"/>
  <c r="U126" i="2"/>
  <c r="P126" i="3"/>
  <c r="T126" i="2"/>
  <c r="O126" i="3"/>
  <c r="S126" i="3"/>
  <c r="G127" i="2"/>
  <c r="D127" i="3"/>
  <c r="Q127" i="2"/>
  <c r="L127" i="3"/>
  <c r="S127" i="2"/>
  <c r="N127" i="3"/>
  <c r="U127" i="2"/>
  <c r="P127" i="3"/>
  <c r="T127" i="2"/>
  <c r="O127" i="3"/>
  <c r="S127" i="3"/>
  <c r="G129" i="2"/>
  <c r="D129" i="3"/>
  <c r="Q129" i="2"/>
  <c r="L129" i="3"/>
  <c r="S129" i="2"/>
  <c r="F129" i="2"/>
  <c r="N129" i="3"/>
  <c r="U129" i="2"/>
  <c r="P129" i="3"/>
  <c r="T129" i="2"/>
  <c r="O129" i="3"/>
  <c r="S129" i="3"/>
  <c r="G130" i="2"/>
  <c r="D130" i="3"/>
  <c r="Q130" i="2"/>
  <c r="L130" i="3"/>
  <c r="S130" i="2"/>
  <c r="N130" i="3"/>
  <c r="U130" i="2"/>
  <c r="P130" i="3"/>
  <c r="T130" i="2"/>
  <c r="O130" i="3"/>
  <c r="S130" i="3"/>
  <c r="G131" i="2"/>
  <c r="D131" i="3"/>
  <c r="Q131" i="2"/>
  <c r="L131" i="3"/>
  <c r="S131" i="2"/>
  <c r="N131" i="3"/>
  <c r="U131" i="2"/>
  <c r="P131" i="3"/>
  <c r="T131" i="2"/>
  <c r="F131" i="2"/>
  <c r="O131" i="3"/>
  <c r="S131" i="3"/>
  <c r="G132" i="2"/>
  <c r="D132" i="3"/>
  <c r="Q132" i="2"/>
  <c r="L132" i="3"/>
  <c r="S132" i="2"/>
  <c r="N132" i="3"/>
  <c r="U132" i="2"/>
  <c r="P132" i="3"/>
  <c r="T132" i="2"/>
  <c r="O132" i="3"/>
  <c r="S132" i="3"/>
  <c r="G133" i="2"/>
  <c r="D133" i="3"/>
  <c r="Q133" i="2"/>
  <c r="L133" i="3"/>
  <c r="S133" i="2"/>
  <c r="N133" i="3"/>
  <c r="U133" i="2"/>
  <c r="P133" i="3"/>
  <c r="T133" i="2"/>
  <c r="O133" i="3"/>
  <c r="S133" i="3"/>
  <c r="G134" i="2"/>
  <c r="D134" i="3"/>
  <c r="Q134" i="2"/>
  <c r="L134" i="3"/>
  <c r="S134" i="2"/>
  <c r="N134" i="3"/>
  <c r="U134" i="2"/>
  <c r="P134" i="3"/>
  <c r="T134" i="2"/>
  <c r="F134" i="2"/>
  <c r="O134" i="3"/>
  <c r="S134" i="3"/>
  <c r="G135" i="2"/>
  <c r="D135" i="3"/>
  <c r="Q135" i="2"/>
  <c r="L135" i="3"/>
  <c r="S135" i="2"/>
  <c r="F135" i="2"/>
  <c r="N135" i="3"/>
  <c r="U135" i="2"/>
  <c r="P135" i="3"/>
  <c r="T135" i="2"/>
  <c r="O135" i="3"/>
  <c r="S135" i="3"/>
  <c r="G136" i="2"/>
  <c r="F136" i="2"/>
  <c r="D136" i="3"/>
  <c r="Q136" i="2"/>
  <c r="L136" i="3"/>
  <c r="S136" i="2"/>
  <c r="N136" i="3"/>
  <c r="U136" i="2"/>
  <c r="P136" i="3"/>
  <c r="T136" i="2"/>
  <c r="O136" i="3"/>
  <c r="S136" i="3"/>
  <c r="G137" i="2"/>
  <c r="F137" i="2"/>
  <c r="D137" i="3"/>
  <c r="Q137" i="2"/>
  <c r="L137" i="3"/>
  <c r="S137" i="2"/>
  <c r="N137" i="3"/>
  <c r="U137" i="2"/>
  <c r="P137" i="3"/>
  <c r="T137" i="2"/>
  <c r="O137" i="3"/>
  <c r="S137" i="3"/>
  <c r="G138" i="2"/>
  <c r="F138" i="2"/>
  <c r="D138" i="3"/>
  <c r="Q138" i="2"/>
  <c r="L138" i="3"/>
  <c r="S138" i="2"/>
  <c r="N138" i="3"/>
  <c r="U138" i="2"/>
  <c r="P138" i="3"/>
  <c r="T138" i="2"/>
  <c r="O138" i="3"/>
  <c r="S138" i="3"/>
  <c r="G139" i="2"/>
  <c r="D139" i="3"/>
  <c r="Q139" i="2"/>
  <c r="L139" i="3"/>
  <c r="S139" i="2"/>
  <c r="N139" i="3"/>
  <c r="U139" i="2"/>
  <c r="P139" i="3"/>
  <c r="T139" i="2"/>
  <c r="O139" i="3"/>
  <c r="S139" i="3"/>
  <c r="G140" i="2"/>
  <c r="F140" i="2"/>
  <c r="D140" i="3"/>
  <c r="Q140" i="2"/>
  <c r="L140" i="3"/>
  <c r="S140" i="2"/>
  <c r="N140" i="3"/>
  <c r="U140" i="2"/>
  <c r="P140" i="3"/>
  <c r="T140" i="2"/>
  <c r="O140" i="3"/>
  <c r="S140" i="3"/>
  <c r="G141" i="2"/>
  <c r="D141" i="3"/>
  <c r="Q141" i="2"/>
  <c r="L141" i="3"/>
  <c r="S141" i="2"/>
  <c r="N141" i="3"/>
  <c r="U141" i="2"/>
  <c r="P141" i="3"/>
  <c r="T141" i="2"/>
  <c r="O141" i="3"/>
  <c r="S141" i="3"/>
  <c r="G142" i="2"/>
  <c r="D142" i="3"/>
  <c r="Q142" i="2"/>
  <c r="L142" i="3"/>
  <c r="S142" i="2"/>
  <c r="N142" i="3"/>
  <c r="U142" i="2"/>
  <c r="P142" i="3"/>
  <c r="T142" i="2"/>
  <c r="O142" i="3"/>
  <c r="S142" i="3"/>
  <c r="G143" i="2"/>
  <c r="F143" i="2"/>
  <c r="D143" i="3"/>
  <c r="Q143" i="2"/>
  <c r="L143" i="3"/>
  <c r="S143" i="2"/>
  <c r="N143" i="3"/>
  <c r="U143" i="2"/>
  <c r="P143" i="3"/>
  <c r="T143" i="2"/>
  <c r="O143" i="3"/>
  <c r="S143" i="3"/>
  <c r="G144" i="2"/>
  <c r="D144" i="3"/>
  <c r="Q144" i="2"/>
  <c r="L144" i="3"/>
  <c r="S144" i="2"/>
  <c r="N144" i="3"/>
  <c r="U144" i="2"/>
  <c r="P144" i="3"/>
  <c r="T144" i="2"/>
  <c r="O144" i="3"/>
  <c r="S144" i="3"/>
  <c r="G145" i="2"/>
  <c r="D145" i="3"/>
  <c r="Q145" i="2"/>
  <c r="L145" i="3"/>
  <c r="S145" i="2"/>
  <c r="N145" i="3"/>
  <c r="U145" i="2"/>
  <c r="P145" i="3"/>
  <c r="T145" i="2"/>
  <c r="O145" i="3"/>
  <c r="S145" i="3"/>
  <c r="G146" i="2"/>
  <c r="D146" i="3"/>
  <c r="Q146" i="2"/>
  <c r="L146" i="3"/>
  <c r="S146" i="2"/>
  <c r="N146" i="3"/>
  <c r="U146" i="2"/>
  <c r="P146" i="3"/>
  <c r="T146" i="2"/>
  <c r="O146" i="3"/>
  <c r="S146" i="3"/>
  <c r="G147" i="2"/>
  <c r="D147" i="3"/>
  <c r="Q147" i="2"/>
  <c r="L147" i="3"/>
  <c r="S147" i="2"/>
  <c r="N147" i="3"/>
  <c r="U147" i="2"/>
  <c r="P147" i="3"/>
  <c r="T147" i="2"/>
  <c r="O147" i="3"/>
  <c r="S147" i="3"/>
  <c r="G148" i="2"/>
  <c r="F148" i="2"/>
  <c r="D148" i="3"/>
  <c r="Q148" i="2"/>
  <c r="L148" i="3"/>
  <c r="S148" i="2"/>
  <c r="N148" i="3"/>
  <c r="U148" i="2"/>
  <c r="P148" i="3"/>
  <c r="T148" i="2"/>
  <c r="O148" i="3"/>
  <c r="S148" i="3"/>
  <c r="G150" i="2"/>
  <c r="D150" i="3"/>
  <c r="Q150" i="2"/>
  <c r="L150" i="3"/>
  <c r="S150" i="2"/>
  <c r="N150" i="3"/>
  <c r="U150" i="2"/>
  <c r="P150" i="3"/>
  <c r="T150" i="2"/>
  <c r="F150" i="2"/>
  <c r="O150" i="3"/>
  <c r="S150" i="3"/>
  <c r="G151" i="2"/>
  <c r="D151" i="3"/>
  <c r="Q151" i="2"/>
  <c r="L151" i="3"/>
  <c r="S151" i="2"/>
  <c r="N151" i="3"/>
  <c r="U151" i="2"/>
  <c r="P151" i="3"/>
  <c r="T151" i="2"/>
  <c r="F151" i="2"/>
  <c r="O151" i="3"/>
  <c r="S151" i="3"/>
  <c r="G152" i="2"/>
  <c r="D152" i="3"/>
  <c r="Q152" i="2"/>
  <c r="L152" i="3"/>
  <c r="S152" i="2"/>
  <c r="N152" i="3"/>
  <c r="U152" i="2"/>
  <c r="P152" i="3"/>
  <c r="T152" i="2"/>
  <c r="F152" i="2"/>
  <c r="O152" i="3"/>
  <c r="S152" i="3"/>
  <c r="G155" i="2"/>
  <c r="D155" i="3"/>
  <c r="Q155" i="2"/>
  <c r="L155" i="3"/>
  <c r="S155" i="2"/>
  <c r="N155" i="3"/>
  <c r="U155" i="2"/>
  <c r="P155" i="3"/>
  <c r="T155" i="2"/>
  <c r="F155" i="2"/>
  <c r="O155" i="3"/>
  <c r="S155" i="3"/>
  <c r="G156" i="2"/>
  <c r="D156" i="3"/>
  <c r="Q156" i="2"/>
  <c r="L156" i="3"/>
  <c r="S156" i="2"/>
  <c r="N156" i="3"/>
  <c r="U156" i="2"/>
  <c r="P156" i="3"/>
  <c r="T156" i="2"/>
  <c r="F156" i="2"/>
  <c r="O156" i="3"/>
  <c r="S156" i="3"/>
  <c r="G157" i="2"/>
  <c r="D157" i="3"/>
  <c r="Q157" i="2"/>
  <c r="L157" i="3"/>
  <c r="S157" i="2"/>
  <c r="N157" i="3"/>
  <c r="U157" i="2"/>
  <c r="P157" i="3"/>
  <c r="T157" i="2"/>
  <c r="O157" i="3"/>
  <c r="S157" i="3"/>
  <c r="G158" i="2"/>
  <c r="D158" i="3"/>
  <c r="Q158" i="2"/>
  <c r="L158" i="3"/>
  <c r="S158" i="2"/>
  <c r="N158" i="3"/>
  <c r="U158" i="2"/>
  <c r="P158" i="3"/>
  <c r="T158" i="2"/>
  <c r="O158" i="3"/>
  <c r="S158" i="3"/>
  <c r="G159" i="2"/>
  <c r="D159" i="3"/>
  <c r="Q159" i="2"/>
  <c r="F159" i="2"/>
  <c r="L159" i="3"/>
  <c r="U159" i="2"/>
  <c r="P159" i="3"/>
  <c r="T159" i="2"/>
  <c r="O159" i="3"/>
  <c r="S159" i="3"/>
  <c r="G160" i="2"/>
  <c r="D160" i="3"/>
  <c r="Q160" i="2"/>
  <c r="L160" i="3"/>
  <c r="S160" i="2"/>
  <c r="N160" i="3"/>
  <c r="U160" i="2"/>
  <c r="P160" i="3"/>
  <c r="T160" i="2"/>
  <c r="O160" i="3"/>
  <c r="S160" i="3"/>
  <c r="G164" i="2"/>
  <c r="D164" i="3"/>
  <c r="Q164" i="2"/>
  <c r="L164" i="3"/>
  <c r="S164" i="2"/>
  <c r="N164" i="3"/>
  <c r="U164" i="2"/>
  <c r="P164" i="3"/>
  <c r="T164" i="2"/>
  <c r="O164" i="3"/>
  <c r="S164" i="3"/>
  <c r="G165" i="2"/>
  <c r="D165" i="3"/>
  <c r="Q165" i="2"/>
  <c r="L165" i="3"/>
  <c r="S165" i="2"/>
  <c r="N165" i="3"/>
  <c r="U165" i="2"/>
  <c r="P165" i="3"/>
  <c r="T165" i="2"/>
  <c r="O165" i="3"/>
  <c r="S165" i="3"/>
  <c r="G166" i="2"/>
  <c r="D166" i="3"/>
  <c r="Q166" i="2"/>
  <c r="L166" i="3"/>
  <c r="S166" i="2"/>
  <c r="N166" i="3"/>
  <c r="U166" i="2"/>
  <c r="P166" i="3"/>
  <c r="T166" i="2"/>
  <c r="O166" i="3"/>
  <c r="S166" i="3"/>
  <c r="G171" i="2"/>
  <c r="D171" i="3"/>
  <c r="Q171" i="2"/>
  <c r="L171" i="3"/>
  <c r="S171" i="2"/>
  <c r="N171" i="3"/>
  <c r="U171" i="2"/>
  <c r="P171" i="3"/>
  <c r="T171" i="2"/>
  <c r="O171" i="3"/>
  <c r="S171" i="3"/>
  <c r="G172" i="2"/>
  <c r="D172" i="3"/>
  <c r="Q172" i="2"/>
  <c r="L172" i="3"/>
  <c r="S172" i="2"/>
  <c r="N172" i="3"/>
  <c r="U172" i="2"/>
  <c r="P172" i="3"/>
  <c r="T172" i="2"/>
  <c r="O172" i="3"/>
  <c r="S172" i="3"/>
  <c r="G173" i="2"/>
  <c r="D173" i="3"/>
  <c r="Q173" i="2"/>
  <c r="L173" i="3"/>
  <c r="S173" i="2"/>
  <c r="N173" i="3"/>
  <c r="U173" i="2"/>
  <c r="P173" i="3"/>
  <c r="T173" i="2"/>
  <c r="F173" i="2"/>
  <c r="O173" i="3"/>
  <c r="S173" i="3"/>
  <c r="G174" i="2"/>
  <c r="D174" i="3"/>
  <c r="Q174" i="2"/>
  <c r="F174" i="2"/>
  <c r="L174" i="3"/>
  <c r="U174" i="2"/>
  <c r="P174" i="3"/>
  <c r="T174" i="2"/>
  <c r="O174" i="3"/>
  <c r="S174" i="3"/>
  <c r="G181" i="2"/>
  <c r="D181" i="3"/>
  <c r="Q181" i="2"/>
  <c r="L181" i="3"/>
  <c r="S181" i="2"/>
  <c r="N181" i="3"/>
  <c r="U181" i="2"/>
  <c r="P181" i="3"/>
  <c r="T181" i="2"/>
  <c r="O181" i="3"/>
  <c r="S181" i="3"/>
  <c r="G185" i="2"/>
  <c r="D185" i="3"/>
  <c r="Q185" i="2"/>
  <c r="L185" i="3"/>
  <c r="S185" i="2"/>
  <c r="N185" i="3"/>
  <c r="U185" i="2"/>
  <c r="P185" i="3"/>
  <c r="T185" i="2"/>
  <c r="F185" i="2"/>
  <c r="O185" i="3"/>
  <c r="S185" i="3"/>
  <c r="G187" i="2"/>
  <c r="D187" i="3"/>
  <c r="Q187" i="2"/>
  <c r="L187" i="3"/>
  <c r="S187" i="2"/>
  <c r="N187" i="3"/>
  <c r="U187" i="2"/>
  <c r="P187" i="3"/>
  <c r="T187" i="2"/>
  <c r="O187" i="3"/>
  <c r="S187" i="3"/>
  <c r="W187" i="2"/>
  <c r="V187" i="2"/>
  <c r="O187" i="2"/>
  <c r="N187" i="2"/>
  <c r="M187" i="2"/>
  <c r="L187" i="2"/>
  <c r="K187" i="2"/>
  <c r="J187" i="2"/>
  <c r="I187" i="2"/>
  <c r="H187" i="2"/>
  <c r="F187" i="2"/>
  <c r="A187" i="2"/>
  <c r="W186" i="2"/>
  <c r="V186" i="2"/>
  <c r="N186" i="2"/>
  <c r="M186" i="2"/>
  <c r="K186" i="2"/>
  <c r="F186" i="2"/>
  <c r="A186" i="2"/>
  <c r="W185" i="2"/>
  <c r="V185" i="2"/>
  <c r="O185" i="2"/>
  <c r="N185" i="2"/>
  <c r="M185" i="2"/>
  <c r="L185" i="2"/>
  <c r="K185" i="2"/>
  <c r="J185" i="2"/>
  <c r="I185" i="2"/>
  <c r="H185" i="2"/>
  <c r="A185" i="2"/>
  <c r="W184" i="2"/>
  <c r="V184" i="2"/>
  <c r="O184" i="2"/>
  <c r="N184" i="2"/>
  <c r="M184" i="2"/>
  <c r="L184" i="2"/>
  <c r="K184" i="2"/>
  <c r="J184" i="2"/>
  <c r="I184" i="2"/>
  <c r="H184" i="2"/>
  <c r="A184" i="2"/>
  <c r="W183" i="2"/>
  <c r="V183" i="2"/>
  <c r="N183" i="2"/>
  <c r="M183" i="2"/>
  <c r="K183" i="2"/>
  <c r="A183" i="2"/>
  <c r="W182" i="2"/>
  <c r="V182" i="2"/>
  <c r="N182" i="2"/>
  <c r="M182" i="2"/>
  <c r="K182" i="2"/>
  <c r="F182" i="2"/>
  <c r="A182" i="2"/>
  <c r="W181" i="2"/>
  <c r="V181" i="2"/>
  <c r="O181" i="2"/>
  <c r="N181" i="2"/>
  <c r="M181" i="2"/>
  <c r="L181" i="2"/>
  <c r="K181" i="2"/>
  <c r="J181" i="2"/>
  <c r="I181" i="2"/>
  <c r="H181" i="2"/>
  <c r="F181" i="2"/>
  <c r="A181" i="2"/>
  <c r="W180" i="2"/>
  <c r="V180" i="2"/>
  <c r="N180" i="2"/>
  <c r="M180" i="2"/>
  <c r="K180" i="2"/>
  <c r="F180" i="2"/>
  <c r="A180" i="2"/>
  <c r="W179" i="2"/>
  <c r="V179" i="2"/>
  <c r="O179" i="2"/>
  <c r="N179" i="2"/>
  <c r="M179" i="2"/>
  <c r="L179" i="2"/>
  <c r="K179" i="2"/>
  <c r="J179" i="2"/>
  <c r="I179" i="2"/>
  <c r="H179" i="2"/>
  <c r="A179" i="2"/>
  <c r="W178" i="2"/>
  <c r="V178" i="2"/>
  <c r="N178" i="2"/>
  <c r="M178" i="2"/>
  <c r="K178" i="2"/>
  <c r="F178" i="2"/>
  <c r="A178" i="2"/>
  <c r="W177" i="2"/>
  <c r="V177" i="2"/>
  <c r="N177" i="2"/>
  <c r="M177" i="2"/>
  <c r="K177" i="2"/>
  <c r="F177" i="2"/>
  <c r="A177" i="2"/>
  <c r="W176" i="2"/>
  <c r="V176" i="2"/>
  <c r="N176" i="2"/>
  <c r="M176" i="2"/>
  <c r="K176" i="2"/>
  <c r="F176" i="2"/>
  <c r="A176" i="2"/>
  <c r="W175" i="2"/>
  <c r="V175" i="2"/>
  <c r="N175" i="2"/>
  <c r="M175" i="2"/>
  <c r="K175" i="2"/>
  <c r="A175" i="2"/>
  <c r="W174" i="2"/>
  <c r="V174" i="2"/>
  <c r="O174" i="2"/>
  <c r="N174" i="2"/>
  <c r="M174" i="2"/>
  <c r="L174" i="2"/>
  <c r="K174" i="2"/>
  <c r="J174" i="2"/>
  <c r="I174" i="2"/>
  <c r="H174" i="2"/>
  <c r="A174" i="2"/>
  <c r="W173" i="2"/>
  <c r="V173" i="2"/>
  <c r="O173" i="2"/>
  <c r="N173" i="2"/>
  <c r="M173" i="2"/>
  <c r="L173" i="2"/>
  <c r="K173" i="2"/>
  <c r="J173" i="2"/>
  <c r="I173" i="2"/>
  <c r="H173" i="2"/>
  <c r="A173" i="2"/>
  <c r="W172" i="2"/>
  <c r="V172" i="2"/>
  <c r="O172" i="2"/>
  <c r="N172" i="2"/>
  <c r="M172" i="2"/>
  <c r="L172" i="2"/>
  <c r="K172" i="2"/>
  <c r="J172" i="2"/>
  <c r="I172" i="2"/>
  <c r="H172" i="2"/>
  <c r="F172" i="2"/>
  <c r="A172" i="2"/>
  <c r="W171" i="2"/>
  <c r="V171" i="2"/>
  <c r="O171" i="2"/>
  <c r="N171" i="2"/>
  <c r="M171" i="2"/>
  <c r="L171" i="2"/>
  <c r="K171" i="2"/>
  <c r="J171" i="2"/>
  <c r="I171" i="2"/>
  <c r="H171" i="2"/>
  <c r="F171" i="2"/>
  <c r="A171" i="2"/>
  <c r="W170" i="2"/>
  <c r="V170" i="2"/>
  <c r="N170" i="2"/>
  <c r="M170" i="2"/>
  <c r="K170" i="2"/>
  <c r="F170" i="2"/>
  <c r="A170" i="2"/>
  <c r="W169" i="2"/>
  <c r="V169" i="2"/>
  <c r="N169" i="2"/>
  <c r="M169" i="2"/>
  <c r="K169" i="2"/>
  <c r="F169" i="2"/>
  <c r="A169" i="2"/>
  <c r="W168" i="2"/>
  <c r="V168" i="2"/>
  <c r="N168" i="2"/>
  <c r="M168" i="2"/>
  <c r="K168" i="2"/>
  <c r="F168" i="2"/>
  <c r="A168" i="2"/>
  <c r="W167" i="2"/>
  <c r="V167" i="2"/>
  <c r="O167" i="2"/>
  <c r="N167" i="2"/>
  <c r="M167" i="2"/>
  <c r="L167" i="2"/>
  <c r="K167" i="2"/>
  <c r="J167" i="2"/>
  <c r="I167" i="2"/>
  <c r="H167" i="2"/>
  <c r="A167" i="2"/>
  <c r="W166" i="2"/>
  <c r="V166" i="2"/>
  <c r="O166" i="2"/>
  <c r="N166" i="2"/>
  <c r="M166" i="2"/>
  <c r="L166" i="2"/>
  <c r="K166" i="2"/>
  <c r="J166" i="2"/>
  <c r="I166" i="2"/>
  <c r="H166" i="2"/>
  <c r="F166" i="2"/>
  <c r="A166" i="2"/>
  <c r="W165" i="2"/>
  <c r="V165" i="2"/>
  <c r="O165" i="2"/>
  <c r="N165" i="2"/>
  <c r="M165" i="2"/>
  <c r="L165" i="2"/>
  <c r="K165" i="2"/>
  <c r="J165" i="2"/>
  <c r="I165" i="2"/>
  <c r="H165" i="2"/>
  <c r="F165" i="2"/>
  <c r="A165" i="2"/>
  <c r="W164" i="2"/>
  <c r="V164" i="2"/>
  <c r="O164" i="2"/>
  <c r="N164" i="2"/>
  <c r="M164" i="2"/>
  <c r="L164" i="2"/>
  <c r="K164" i="2"/>
  <c r="J164" i="2"/>
  <c r="I164" i="2"/>
  <c r="H164" i="2"/>
  <c r="F164" i="2"/>
  <c r="A164" i="2"/>
  <c r="W163" i="2"/>
  <c r="V163" i="2"/>
  <c r="N163" i="2"/>
  <c r="M163" i="2"/>
  <c r="K163" i="2"/>
  <c r="F163" i="2"/>
  <c r="A163" i="2"/>
  <c r="W162" i="2"/>
  <c r="V162" i="2"/>
  <c r="O162" i="2"/>
  <c r="N162" i="2"/>
  <c r="M162" i="2"/>
  <c r="L162" i="2"/>
  <c r="K162" i="2"/>
  <c r="J162" i="2"/>
  <c r="I162" i="2"/>
  <c r="H162" i="2"/>
  <c r="A162" i="2"/>
  <c r="W161" i="2"/>
  <c r="V161" i="2"/>
  <c r="O161" i="2"/>
  <c r="N161" i="2"/>
  <c r="M161" i="2"/>
  <c r="L161" i="2"/>
  <c r="K161" i="2"/>
  <c r="J161" i="2"/>
  <c r="I161" i="2"/>
  <c r="H161" i="2"/>
  <c r="A161" i="2"/>
  <c r="W160" i="2"/>
  <c r="V160" i="2"/>
  <c r="O160" i="2"/>
  <c r="N160" i="2"/>
  <c r="M160" i="2"/>
  <c r="L160" i="2"/>
  <c r="K160" i="2"/>
  <c r="J160" i="2"/>
  <c r="I160" i="2"/>
  <c r="H160" i="2"/>
  <c r="F160" i="2"/>
  <c r="A160" i="2"/>
  <c r="W159" i="2"/>
  <c r="V159" i="2"/>
  <c r="O159" i="2"/>
  <c r="N159" i="2"/>
  <c r="M159" i="2"/>
  <c r="L159" i="2"/>
  <c r="K159" i="2"/>
  <c r="J159" i="2"/>
  <c r="I159" i="2"/>
  <c r="H159" i="2"/>
  <c r="A159" i="2"/>
  <c r="W158" i="2"/>
  <c r="V158" i="2"/>
  <c r="O158" i="2"/>
  <c r="N158" i="2"/>
  <c r="M158" i="2"/>
  <c r="L158" i="2"/>
  <c r="K158" i="2"/>
  <c r="J158" i="2"/>
  <c r="I158" i="2"/>
  <c r="H158" i="2"/>
  <c r="F158" i="2"/>
  <c r="A158" i="2"/>
  <c r="W157" i="2"/>
  <c r="V157" i="2"/>
  <c r="O157" i="2"/>
  <c r="N157" i="2"/>
  <c r="M157" i="2"/>
  <c r="L157" i="2"/>
  <c r="K157" i="2"/>
  <c r="J157" i="2"/>
  <c r="I157" i="2"/>
  <c r="H157" i="2"/>
  <c r="F157" i="2"/>
  <c r="A157" i="2"/>
  <c r="W156" i="2"/>
  <c r="V156" i="2"/>
  <c r="O156" i="2"/>
  <c r="N156" i="2"/>
  <c r="M156" i="2"/>
  <c r="L156" i="2"/>
  <c r="K156" i="2"/>
  <c r="J156" i="2"/>
  <c r="I156" i="2"/>
  <c r="H156" i="2"/>
  <c r="A156" i="2"/>
  <c r="W155" i="2"/>
  <c r="V155" i="2"/>
  <c r="O155" i="2"/>
  <c r="N155" i="2"/>
  <c r="M155" i="2"/>
  <c r="L155" i="2"/>
  <c r="K155" i="2"/>
  <c r="J155" i="2"/>
  <c r="I155" i="2"/>
  <c r="H155" i="2"/>
  <c r="A155" i="2"/>
  <c r="W154" i="2"/>
  <c r="V154" i="2"/>
  <c r="O154" i="2"/>
  <c r="N154" i="2"/>
  <c r="M154" i="2"/>
  <c r="L154" i="2"/>
  <c r="K154" i="2"/>
  <c r="J154" i="2"/>
  <c r="I154" i="2"/>
  <c r="H154" i="2"/>
  <c r="A154" i="2"/>
  <c r="W153" i="2"/>
  <c r="V153" i="2"/>
  <c r="O153" i="2"/>
  <c r="N153" i="2"/>
  <c r="M153" i="2"/>
  <c r="L153" i="2"/>
  <c r="K153" i="2"/>
  <c r="J153" i="2"/>
  <c r="I153" i="2"/>
  <c r="H153" i="2"/>
  <c r="A153" i="2"/>
  <c r="W152" i="2"/>
  <c r="V152" i="2"/>
  <c r="O152" i="2"/>
  <c r="N152" i="2"/>
  <c r="M152" i="2"/>
  <c r="L152" i="2"/>
  <c r="K152" i="2"/>
  <c r="J152" i="2"/>
  <c r="I152" i="2"/>
  <c r="H152" i="2"/>
  <c r="A152" i="2"/>
  <c r="W151" i="2"/>
  <c r="V151" i="2"/>
  <c r="O151" i="2"/>
  <c r="N151" i="2"/>
  <c r="M151" i="2"/>
  <c r="L151" i="2"/>
  <c r="K151" i="2"/>
  <c r="J151" i="2"/>
  <c r="I151" i="2"/>
  <c r="H151" i="2"/>
  <c r="A151" i="2"/>
  <c r="W150" i="2"/>
  <c r="V150" i="2"/>
  <c r="O150" i="2"/>
  <c r="N150" i="2"/>
  <c r="M150" i="2"/>
  <c r="L150" i="2"/>
  <c r="K150" i="2"/>
  <c r="J150" i="2"/>
  <c r="I150" i="2"/>
  <c r="H150" i="2"/>
  <c r="A150" i="2"/>
  <c r="W149" i="2"/>
  <c r="V149" i="2"/>
  <c r="O149" i="2"/>
  <c r="N149" i="2"/>
  <c r="M149" i="2"/>
  <c r="L149" i="2"/>
  <c r="K149" i="2"/>
  <c r="J149" i="2"/>
  <c r="I149" i="2"/>
  <c r="H149" i="2"/>
  <c r="A149" i="2"/>
  <c r="W148" i="2"/>
  <c r="V148" i="2"/>
  <c r="O148" i="2"/>
  <c r="N148" i="2"/>
  <c r="M148" i="2"/>
  <c r="L148" i="2"/>
  <c r="K148" i="2"/>
  <c r="J148" i="2"/>
  <c r="I148" i="2"/>
  <c r="H148" i="2"/>
  <c r="A148" i="2"/>
  <c r="W147" i="2"/>
  <c r="V147" i="2"/>
  <c r="O147" i="2"/>
  <c r="N147" i="2"/>
  <c r="M147" i="2"/>
  <c r="L147" i="2"/>
  <c r="K147" i="2"/>
  <c r="J147" i="2"/>
  <c r="I147" i="2"/>
  <c r="H147" i="2"/>
  <c r="F147" i="2"/>
  <c r="A147" i="2"/>
  <c r="W146" i="2"/>
  <c r="V146" i="2"/>
  <c r="O146" i="2"/>
  <c r="N146" i="2"/>
  <c r="M146" i="2"/>
  <c r="L146" i="2"/>
  <c r="K146" i="2"/>
  <c r="J146" i="2"/>
  <c r="I146" i="2"/>
  <c r="H146" i="2"/>
  <c r="F146" i="2"/>
  <c r="A146" i="2"/>
  <c r="W145" i="2"/>
  <c r="V145" i="2"/>
  <c r="O145" i="2"/>
  <c r="N145" i="2"/>
  <c r="M145" i="2"/>
  <c r="L145" i="2"/>
  <c r="K145" i="2"/>
  <c r="J145" i="2"/>
  <c r="I145" i="2"/>
  <c r="H145" i="2"/>
  <c r="F145" i="2"/>
  <c r="A145" i="2"/>
  <c r="W144" i="2"/>
  <c r="V144" i="2"/>
  <c r="O144" i="2"/>
  <c r="N144" i="2"/>
  <c r="M144" i="2"/>
  <c r="L144" i="2"/>
  <c r="K144" i="2"/>
  <c r="J144" i="2"/>
  <c r="I144" i="2"/>
  <c r="H144" i="2"/>
  <c r="F144" i="2"/>
  <c r="A144" i="2"/>
  <c r="W143" i="2"/>
  <c r="V143" i="2"/>
  <c r="O143" i="2"/>
  <c r="N143" i="2"/>
  <c r="M143" i="2"/>
  <c r="L143" i="2"/>
  <c r="K143" i="2"/>
  <c r="J143" i="2"/>
  <c r="I143" i="2"/>
  <c r="H143" i="2"/>
  <c r="A143" i="2"/>
  <c r="W142" i="2"/>
  <c r="V142" i="2"/>
  <c r="O142" i="2"/>
  <c r="N142" i="2"/>
  <c r="M142" i="2"/>
  <c r="L142" i="2"/>
  <c r="K142" i="2"/>
  <c r="J142" i="2"/>
  <c r="I142" i="2"/>
  <c r="H142" i="2"/>
  <c r="F142" i="2"/>
  <c r="A142" i="2"/>
  <c r="W141" i="2"/>
  <c r="V141" i="2"/>
  <c r="O141" i="2"/>
  <c r="N141" i="2"/>
  <c r="M141" i="2"/>
  <c r="L141" i="2"/>
  <c r="K141" i="2"/>
  <c r="J141" i="2"/>
  <c r="I141" i="2"/>
  <c r="H141" i="2"/>
  <c r="F141" i="2"/>
  <c r="A141" i="2"/>
  <c r="W140" i="2"/>
  <c r="V140" i="2"/>
  <c r="O140" i="2"/>
  <c r="N140" i="2"/>
  <c r="M140" i="2"/>
  <c r="L140" i="2"/>
  <c r="K140" i="2"/>
  <c r="J140" i="2"/>
  <c r="I140" i="2"/>
  <c r="H140" i="2"/>
  <c r="A140" i="2"/>
  <c r="W139" i="2"/>
  <c r="V139" i="2"/>
  <c r="O139" i="2"/>
  <c r="N139" i="2"/>
  <c r="M139" i="2"/>
  <c r="L139" i="2"/>
  <c r="K139" i="2"/>
  <c r="J139" i="2"/>
  <c r="I139" i="2"/>
  <c r="H139" i="2"/>
  <c r="F139" i="2"/>
  <c r="A139" i="2"/>
  <c r="W138" i="2"/>
  <c r="V138" i="2"/>
  <c r="O138" i="2"/>
  <c r="N138" i="2"/>
  <c r="M138" i="2"/>
  <c r="L138" i="2"/>
  <c r="K138" i="2"/>
  <c r="J138" i="2"/>
  <c r="I138" i="2"/>
  <c r="H138" i="2"/>
  <c r="A138" i="2"/>
  <c r="W137" i="2"/>
  <c r="V137" i="2"/>
  <c r="O137" i="2"/>
  <c r="N137" i="2"/>
  <c r="M137" i="2"/>
  <c r="L137" i="2"/>
  <c r="K137" i="2"/>
  <c r="J137" i="2"/>
  <c r="I137" i="2"/>
  <c r="H137" i="2"/>
  <c r="A137" i="2"/>
  <c r="W136" i="2"/>
  <c r="V136" i="2"/>
  <c r="O136" i="2"/>
  <c r="N136" i="2"/>
  <c r="M136" i="2"/>
  <c r="L136" i="2"/>
  <c r="K136" i="2"/>
  <c r="J136" i="2"/>
  <c r="I136" i="2"/>
  <c r="H136" i="2"/>
  <c r="A136" i="2"/>
  <c r="W135" i="2"/>
  <c r="V135" i="2"/>
  <c r="O135" i="2"/>
  <c r="N135" i="2"/>
  <c r="M135" i="2"/>
  <c r="L135" i="2"/>
  <c r="K135" i="2"/>
  <c r="J135" i="2"/>
  <c r="I135" i="2"/>
  <c r="H135" i="2"/>
  <c r="A135" i="2"/>
  <c r="W134" i="2"/>
  <c r="V134" i="2"/>
  <c r="N134" i="2"/>
  <c r="M134" i="2"/>
  <c r="L134" i="2"/>
  <c r="K134" i="2"/>
  <c r="J134" i="2"/>
  <c r="I134" i="2"/>
  <c r="H134" i="2"/>
  <c r="A134" i="2"/>
  <c r="W133" i="2"/>
  <c r="V133" i="2"/>
  <c r="O133" i="2"/>
  <c r="N133" i="2"/>
  <c r="M133" i="2"/>
  <c r="L133" i="2"/>
  <c r="K133" i="2"/>
  <c r="J133" i="2"/>
  <c r="I133" i="2"/>
  <c r="H133" i="2"/>
  <c r="F133" i="2"/>
  <c r="A133" i="2"/>
  <c r="W132" i="2"/>
  <c r="V132" i="2"/>
  <c r="O132" i="2"/>
  <c r="N132" i="2"/>
  <c r="M132" i="2"/>
  <c r="L132" i="2"/>
  <c r="K132" i="2"/>
  <c r="J132" i="2"/>
  <c r="I132" i="2"/>
  <c r="H132" i="2"/>
  <c r="F132" i="2"/>
  <c r="A132" i="2"/>
  <c r="W131" i="2"/>
  <c r="V131" i="2"/>
  <c r="O131" i="2"/>
  <c r="N131" i="2"/>
  <c r="M131" i="2"/>
  <c r="L131" i="2"/>
  <c r="K131" i="2"/>
  <c r="J131" i="2"/>
  <c r="I131" i="2"/>
  <c r="H131" i="2"/>
  <c r="A131" i="2"/>
  <c r="W130" i="2"/>
  <c r="V130" i="2"/>
  <c r="O130" i="2"/>
  <c r="N130" i="2"/>
  <c r="M130" i="2"/>
  <c r="L130" i="2"/>
  <c r="K130" i="2"/>
  <c r="J130" i="2"/>
  <c r="I130" i="2"/>
  <c r="H130" i="2"/>
  <c r="F130" i="2"/>
  <c r="W129" i="2"/>
  <c r="V129" i="2"/>
  <c r="O129" i="2"/>
  <c r="N129" i="2"/>
  <c r="M129" i="2"/>
  <c r="L129" i="2"/>
  <c r="K129" i="2"/>
  <c r="J129" i="2"/>
  <c r="I129" i="2"/>
  <c r="H129" i="2"/>
  <c r="A129" i="2"/>
  <c r="W128" i="2"/>
  <c r="V128" i="2"/>
  <c r="N128" i="2"/>
  <c r="M128" i="2"/>
  <c r="K128" i="2"/>
  <c r="A128" i="2"/>
  <c r="W127" i="2"/>
  <c r="V127" i="2"/>
  <c r="O127" i="2"/>
  <c r="N127" i="2"/>
  <c r="M127" i="2"/>
  <c r="L127" i="2"/>
  <c r="K127" i="2"/>
  <c r="J127" i="2"/>
  <c r="I127" i="2"/>
  <c r="H127" i="2"/>
  <c r="F127" i="2"/>
  <c r="A127" i="2"/>
  <c r="W126" i="2"/>
  <c r="V126" i="2"/>
  <c r="O126" i="2"/>
  <c r="N126" i="2"/>
  <c r="M126" i="2"/>
  <c r="L126" i="2"/>
  <c r="K126" i="2"/>
  <c r="J126" i="2"/>
  <c r="I126" i="2"/>
  <c r="H126" i="2"/>
  <c r="F126" i="2"/>
  <c r="A126" i="2"/>
  <c r="W125" i="2"/>
  <c r="V125" i="2"/>
  <c r="O125" i="2"/>
  <c r="N125" i="2"/>
  <c r="M125" i="2"/>
  <c r="L125" i="2"/>
  <c r="K125" i="2"/>
  <c r="J125" i="2"/>
  <c r="I125" i="2"/>
  <c r="H125" i="2"/>
  <c r="A125" i="2"/>
  <c r="W124" i="2"/>
  <c r="V124" i="2"/>
  <c r="O124" i="2"/>
  <c r="N124" i="2"/>
  <c r="M124" i="2"/>
  <c r="L124" i="2"/>
  <c r="K124" i="2"/>
  <c r="J124" i="2"/>
  <c r="I124" i="2"/>
  <c r="H124" i="2"/>
  <c r="A124" i="2"/>
  <c r="W123" i="2"/>
  <c r="V123" i="2"/>
  <c r="O123" i="2"/>
  <c r="N123" i="2"/>
  <c r="M123" i="2"/>
  <c r="L123" i="2"/>
  <c r="K123" i="2"/>
  <c r="J123" i="2"/>
  <c r="I123" i="2"/>
  <c r="H123" i="2"/>
  <c r="A123" i="2"/>
  <c r="W122" i="2"/>
  <c r="V122" i="2"/>
  <c r="O122" i="2"/>
  <c r="N122" i="2"/>
  <c r="M122" i="2"/>
  <c r="L122" i="2"/>
  <c r="K122" i="2"/>
  <c r="J122" i="2"/>
  <c r="I122" i="2"/>
  <c r="H122" i="2"/>
  <c r="F122" i="2"/>
  <c r="A122" i="2"/>
  <c r="W121" i="2"/>
  <c r="V121" i="2"/>
  <c r="O121" i="2"/>
  <c r="N121" i="2"/>
  <c r="M121" i="2"/>
  <c r="L121" i="2"/>
  <c r="K121" i="2"/>
  <c r="J121" i="2"/>
  <c r="I121" i="2"/>
  <c r="H121" i="2"/>
  <c r="F121" i="2"/>
  <c r="A121" i="2"/>
  <c r="W120" i="2"/>
  <c r="V120" i="2"/>
  <c r="O120" i="2"/>
  <c r="N120" i="2"/>
  <c r="M120" i="2"/>
  <c r="L120" i="2"/>
  <c r="K120" i="2"/>
  <c r="J120" i="2"/>
  <c r="I120" i="2"/>
  <c r="H120" i="2"/>
  <c r="A120" i="2"/>
  <c r="W119" i="2"/>
  <c r="V119" i="2"/>
  <c r="O119" i="2"/>
  <c r="N119" i="2"/>
  <c r="M119" i="2"/>
  <c r="L119" i="2"/>
  <c r="I119" i="2"/>
  <c r="H119" i="2"/>
  <c r="F119" i="2"/>
  <c r="A119" i="2"/>
  <c r="W118" i="2"/>
  <c r="V118" i="2"/>
  <c r="O118" i="2"/>
  <c r="N118" i="2"/>
  <c r="M118" i="2"/>
  <c r="L118" i="2"/>
  <c r="K118" i="2"/>
  <c r="J118" i="2"/>
  <c r="I118" i="2"/>
  <c r="H118" i="2"/>
  <c r="A118" i="2"/>
  <c r="W117" i="2"/>
  <c r="V117" i="2"/>
  <c r="O117" i="2"/>
  <c r="N117" i="2"/>
  <c r="M117" i="2"/>
  <c r="L117" i="2"/>
  <c r="K117" i="2"/>
  <c r="J117" i="2"/>
  <c r="I117" i="2"/>
  <c r="H117" i="2"/>
  <c r="F117" i="2"/>
  <c r="A117" i="2"/>
  <c r="W116" i="2"/>
  <c r="V116" i="2"/>
  <c r="O116" i="2"/>
  <c r="N116" i="2"/>
  <c r="M116" i="2"/>
  <c r="L116" i="2"/>
  <c r="K116" i="2"/>
  <c r="I116" i="2"/>
  <c r="H116" i="2"/>
  <c r="F116" i="2"/>
  <c r="A116" i="2"/>
  <c r="W115" i="2"/>
  <c r="V115" i="2"/>
  <c r="O115" i="2"/>
  <c r="N115" i="2"/>
  <c r="M115" i="2"/>
  <c r="L115" i="2"/>
  <c r="K115" i="2"/>
  <c r="J115" i="2"/>
  <c r="I115" i="2"/>
  <c r="H115" i="2"/>
  <c r="F115" i="2"/>
  <c r="A115" i="2"/>
  <c r="W114" i="2"/>
  <c r="V114" i="2"/>
  <c r="O114" i="2"/>
  <c r="N114" i="2"/>
  <c r="M114" i="2"/>
  <c r="L114" i="2"/>
  <c r="K114" i="2"/>
  <c r="J114" i="2"/>
  <c r="I114" i="2"/>
  <c r="H114" i="2"/>
  <c r="A114" i="2"/>
  <c r="W113" i="2"/>
  <c r="V113" i="2"/>
  <c r="O113" i="2"/>
  <c r="N113" i="2"/>
  <c r="M113" i="2"/>
  <c r="L113" i="2"/>
  <c r="K113" i="2"/>
  <c r="J113" i="2"/>
  <c r="I113" i="2"/>
  <c r="H113" i="2"/>
  <c r="F113" i="2"/>
  <c r="A113" i="2"/>
  <c r="W112" i="2"/>
  <c r="V112" i="2"/>
  <c r="O112" i="2"/>
  <c r="N112" i="2"/>
  <c r="M112" i="2"/>
  <c r="L112" i="2"/>
  <c r="K112" i="2"/>
  <c r="J112" i="2"/>
  <c r="I112" i="2"/>
  <c r="H112" i="2"/>
  <c r="F112" i="2"/>
  <c r="A112" i="2"/>
  <c r="W111" i="2"/>
  <c r="V111" i="2"/>
  <c r="R111" i="2"/>
  <c r="P111" i="2"/>
  <c r="O111" i="2"/>
  <c r="N111" i="2"/>
  <c r="M111" i="2"/>
  <c r="L111" i="2"/>
  <c r="K111" i="2"/>
  <c r="J111" i="2"/>
  <c r="I111" i="2"/>
  <c r="H111" i="2"/>
  <c r="F111" i="2"/>
  <c r="A111" i="2"/>
  <c r="W110" i="2"/>
  <c r="V110" i="2"/>
  <c r="O110" i="2"/>
  <c r="N110" i="2"/>
  <c r="M110" i="2"/>
  <c r="L110" i="2"/>
  <c r="K110" i="2"/>
  <c r="J110" i="2"/>
  <c r="I110" i="2"/>
  <c r="H110" i="2"/>
  <c r="A110" i="2"/>
  <c r="W109" i="2"/>
  <c r="V109" i="2"/>
  <c r="O109" i="2"/>
  <c r="N109" i="2"/>
  <c r="M109" i="2"/>
  <c r="L109" i="2"/>
  <c r="K109" i="2"/>
  <c r="J109" i="2"/>
  <c r="I109" i="2"/>
  <c r="H109" i="2"/>
  <c r="F109" i="2"/>
  <c r="A109" i="2"/>
  <c r="W108" i="2"/>
  <c r="V108" i="2"/>
  <c r="O108" i="2"/>
  <c r="N108" i="2"/>
  <c r="M108" i="2"/>
  <c r="L108" i="2"/>
  <c r="K108" i="2"/>
  <c r="J108" i="2"/>
  <c r="I108" i="2"/>
  <c r="H108" i="2"/>
  <c r="F108" i="2"/>
  <c r="A108" i="2"/>
  <c r="W107" i="2"/>
  <c r="V107" i="2"/>
  <c r="O107" i="2"/>
  <c r="N107" i="2"/>
  <c r="M107" i="2"/>
  <c r="L107" i="2"/>
  <c r="K107" i="2"/>
  <c r="J107" i="2"/>
  <c r="I107" i="2"/>
  <c r="H107" i="2"/>
  <c r="A107" i="2"/>
  <c r="W106" i="2"/>
  <c r="V106" i="2"/>
  <c r="O106" i="2"/>
  <c r="N106" i="2"/>
  <c r="M106" i="2"/>
  <c r="L106" i="2"/>
  <c r="K106" i="2"/>
  <c r="J106" i="2"/>
  <c r="I106" i="2"/>
  <c r="H106" i="2"/>
  <c r="A106" i="2"/>
  <c r="W105" i="2"/>
  <c r="V105" i="2"/>
  <c r="O105" i="2"/>
  <c r="N105" i="2"/>
  <c r="M105" i="2"/>
  <c r="L105" i="2"/>
  <c r="K105" i="2"/>
  <c r="I105" i="2"/>
  <c r="H105" i="2"/>
  <c r="F105" i="2"/>
  <c r="A105" i="2"/>
  <c r="W104" i="2"/>
  <c r="V104" i="2"/>
  <c r="O104" i="2"/>
  <c r="N104" i="2"/>
  <c r="M104" i="2"/>
  <c r="L104" i="2"/>
  <c r="K104" i="2"/>
  <c r="J104" i="2"/>
  <c r="I104" i="2"/>
  <c r="H104" i="2"/>
  <c r="A104" i="2"/>
  <c r="W103" i="2"/>
  <c r="V103" i="2"/>
  <c r="O103" i="2"/>
  <c r="N103" i="2"/>
  <c r="M103" i="2"/>
  <c r="L103" i="2"/>
  <c r="K103" i="2"/>
  <c r="J103" i="2"/>
  <c r="I103" i="2"/>
  <c r="H103" i="2"/>
  <c r="F103" i="2"/>
  <c r="A103" i="2"/>
  <c r="W102" i="2"/>
  <c r="V102" i="2"/>
  <c r="O102" i="2"/>
  <c r="N102" i="2"/>
  <c r="M102" i="2"/>
  <c r="L102" i="2"/>
  <c r="K102" i="2"/>
  <c r="J102" i="2"/>
  <c r="I102" i="2"/>
  <c r="H102" i="2"/>
  <c r="F102" i="2"/>
  <c r="A102" i="2"/>
  <c r="W101" i="2"/>
  <c r="V101" i="2"/>
  <c r="O101" i="2"/>
  <c r="N101" i="2"/>
  <c r="M101" i="2"/>
  <c r="L101" i="2"/>
  <c r="K101" i="2"/>
  <c r="J101" i="2"/>
  <c r="I101" i="2"/>
  <c r="H101" i="2"/>
  <c r="F101" i="2"/>
  <c r="A101" i="2"/>
  <c r="W100" i="2"/>
  <c r="V100" i="2"/>
  <c r="U100" i="2"/>
  <c r="T100" i="2"/>
  <c r="S100" i="2"/>
  <c r="Q100" i="2"/>
  <c r="O100" i="2"/>
  <c r="N100" i="2"/>
  <c r="M100" i="2"/>
  <c r="L100" i="2"/>
  <c r="K100" i="2"/>
  <c r="J100" i="2"/>
  <c r="I100" i="2"/>
  <c r="H100" i="2"/>
  <c r="F100" i="2"/>
  <c r="W99" i="2"/>
  <c r="V99" i="2"/>
  <c r="O99" i="2"/>
  <c r="N99" i="2"/>
  <c r="M99" i="2"/>
  <c r="L99" i="2"/>
  <c r="K99" i="2"/>
  <c r="J99" i="2"/>
  <c r="I99" i="2"/>
  <c r="H99" i="2"/>
  <c r="F99" i="2"/>
  <c r="A99" i="2"/>
  <c r="W98" i="2"/>
  <c r="V98" i="2"/>
  <c r="O98" i="2"/>
  <c r="N98" i="2"/>
  <c r="M98" i="2"/>
  <c r="L98" i="2"/>
  <c r="K98" i="2"/>
  <c r="J98" i="2"/>
  <c r="I98" i="2"/>
  <c r="H98" i="2"/>
  <c r="A98" i="2"/>
  <c r="W97" i="2"/>
  <c r="V97" i="2"/>
  <c r="O97" i="2"/>
  <c r="N97" i="2"/>
  <c r="M97" i="2"/>
  <c r="L97" i="2"/>
  <c r="K97" i="2"/>
  <c r="J97" i="2"/>
  <c r="I97" i="2"/>
  <c r="H97" i="2"/>
  <c r="A97" i="2"/>
  <c r="W96" i="2"/>
  <c r="V96" i="2"/>
  <c r="O96" i="2"/>
  <c r="N96" i="2"/>
  <c r="M96" i="2"/>
  <c r="L96" i="2"/>
  <c r="K96" i="2"/>
  <c r="J96" i="2"/>
  <c r="I96" i="2"/>
  <c r="H96" i="2"/>
  <c r="A96" i="2"/>
  <c r="W95" i="2"/>
  <c r="V95" i="2"/>
  <c r="O95" i="2"/>
  <c r="N95" i="2"/>
  <c r="M95" i="2"/>
  <c r="L95" i="2"/>
  <c r="K95" i="2"/>
  <c r="J95" i="2"/>
  <c r="I95" i="2"/>
  <c r="H95" i="2"/>
  <c r="F95" i="2"/>
  <c r="A95" i="2"/>
  <c r="W94" i="2"/>
  <c r="V94" i="2"/>
  <c r="O94" i="2"/>
  <c r="N94" i="2"/>
  <c r="M94" i="2"/>
  <c r="L94" i="2"/>
  <c r="K94" i="2"/>
  <c r="J94" i="2"/>
  <c r="I94" i="2"/>
  <c r="H94" i="2"/>
  <c r="F94" i="2"/>
  <c r="A94" i="2"/>
  <c r="W93" i="2"/>
  <c r="V93" i="2"/>
  <c r="O93" i="2"/>
  <c r="N93" i="2"/>
  <c r="M93" i="2"/>
  <c r="L93" i="2"/>
  <c r="K93" i="2"/>
  <c r="J93" i="2"/>
  <c r="I93" i="2"/>
  <c r="H93" i="2"/>
  <c r="A93" i="2"/>
  <c r="W92" i="2"/>
  <c r="V92" i="2"/>
  <c r="N92" i="2"/>
  <c r="M92" i="2"/>
  <c r="K92" i="2"/>
  <c r="F92" i="2"/>
  <c r="A92" i="2"/>
  <c r="W91" i="2"/>
  <c r="V91" i="2"/>
  <c r="O91" i="2"/>
  <c r="N91" i="2"/>
  <c r="M91" i="2"/>
  <c r="L91" i="2"/>
  <c r="K91" i="2"/>
  <c r="J91" i="2"/>
  <c r="I91" i="2"/>
  <c r="H91" i="2"/>
  <c r="A91" i="2"/>
  <c r="W90" i="2"/>
  <c r="V90" i="2"/>
  <c r="N90" i="2"/>
  <c r="M90" i="2"/>
  <c r="K90" i="2"/>
  <c r="F90" i="2"/>
  <c r="A90" i="2"/>
  <c r="W89" i="2"/>
  <c r="V89" i="2"/>
  <c r="O89" i="2"/>
  <c r="N89" i="2"/>
  <c r="M89" i="2"/>
  <c r="L89" i="2"/>
  <c r="K89" i="2"/>
  <c r="J89" i="2"/>
  <c r="I89" i="2"/>
  <c r="H89" i="2"/>
  <c r="A89" i="2"/>
  <c r="W88" i="2"/>
  <c r="V88" i="2"/>
  <c r="R88" i="2"/>
  <c r="P88" i="2"/>
  <c r="O88" i="2"/>
  <c r="N88" i="2"/>
  <c r="M88" i="2"/>
  <c r="L88" i="2"/>
  <c r="K88" i="2"/>
  <c r="J88" i="2"/>
  <c r="I88" i="2"/>
  <c r="H88" i="2"/>
  <c r="F88" i="2"/>
  <c r="A88" i="2"/>
  <c r="W87" i="2"/>
  <c r="V87" i="2"/>
  <c r="O87" i="2"/>
  <c r="N87" i="2"/>
  <c r="M87" i="2"/>
  <c r="L87" i="2"/>
  <c r="K87" i="2"/>
  <c r="J87" i="2"/>
  <c r="I87" i="2"/>
  <c r="H87" i="2"/>
  <c r="A87" i="2"/>
  <c r="W86" i="2"/>
  <c r="V86" i="2"/>
  <c r="O86" i="2"/>
  <c r="N86" i="2"/>
  <c r="M86" i="2"/>
  <c r="L86" i="2"/>
  <c r="K86" i="2"/>
  <c r="J86" i="2"/>
  <c r="I86" i="2"/>
  <c r="H86" i="2"/>
  <c r="F86" i="2"/>
  <c r="A86" i="2"/>
  <c r="W85" i="2"/>
  <c r="V85" i="2"/>
  <c r="O85" i="2"/>
  <c r="N85" i="2"/>
  <c r="M85" i="2"/>
  <c r="L85" i="2"/>
  <c r="K85" i="2"/>
  <c r="J85" i="2"/>
  <c r="I85" i="2"/>
  <c r="H85" i="2"/>
  <c r="F85" i="2"/>
  <c r="A85" i="2"/>
  <c r="W84" i="2"/>
  <c r="V84" i="2"/>
  <c r="O84" i="2"/>
  <c r="N84" i="2"/>
  <c r="M84" i="2"/>
  <c r="L84" i="2"/>
  <c r="K84" i="2"/>
  <c r="J84" i="2"/>
  <c r="I84" i="2"/>
  <c r="H84" i="2"/>
  <c r="A84" i="2"/>
  <c r="W83" i="2"/>
  <c r="V83" i="2"/>
  <c r="O83" i="2"/>
  <c r="N83" i="2"/>
  <c r="M83" i="2"/>
  <c r="L83" i="2"/>
  <c r="K83" i="2"/>
  <c r="J83" i="2"/>
  <c r="I83" i="2"/>
  <c r="H83" i="2"/>
  <c r="A83" i="2"/>
  <c r="W82" i="2"/>
  <c r="V82" i="2"/>
  <c r="N82" i="2"/>
  <c r="M82" i="2"/>
  <c r="A82" i="2"/>
  <c r="W81" i="2"/>
  <c r="V81" i="2"/>
  <c r="U81" i="2"/>
  <c r="T81" i="2"/>
  <c r="S81" i="2"/>
  <c r="Q81" i="2"/>
  <c r="O81" i="2"/>
  <c r="N81" i="2"/>
  <c r="M81" i="2"/>
  <c r="L81" i="2"/>
  <c r="K81" i="2"/>
  <c r="J81" i="2"/>
  <c r="I81" i="2"/>
  <c r="H81" i="2"/>
  <c r="F81" i="2"/>
  <c r="W80" i="2"/>
  <c r="V80" i="2"/>
  <c r="N80" i="2"/>
  <c r="M80" i="2"/>
  <c r="K80" i="2"/>
  <c r="A80" i="2"/>
  <c r="W79" i="2"/>
  <c r="V79" i="2"/>
  <c r="R79" i="2"/>
  <c r="P79" i="2"/>
  <c r="O79" i="2"/>
  <c r="N79" i="2"/>
  <c r="M79" i="2"/>
  <c r="L79" i="2"/>
  <c r="K79" i="2"/>
  <c r="J79" i="2"/>
  <c r="I79" i="2"/>
  <c r="H79" i="2"/>
  <c r="F79" i="2"/>
  <c r="A79" i="2"/>
  <c r="W78" i="2"/>
  <c r="V78" i="2"/>
  <c r="R78" i="2"/>
  <c r="P78" i="2"/>
  <c r="O78" i="2"/>
  <c r="N78" i="2"/>
  <c r="M78" i="2"/>
  <c r="L78" i="2"/>
  <c r="K78" i="2"/>
  <c r="J78" i="2"/>
  <c r="I78" i="2"/>
  <c r="H78" i="2"/>
  <c r="F78" i="2"/>
  <c r="A78" i="2"/>
  <c r="W77" i="2"/>
  <c r="V77" i="2"/>
  <c r="O77" i="2"/>
  <c r="N77" i="2"/>
  <c r="M77" i="2"/>
  <c r="L77" i="2"/>
  <c r="K77" i="2"/>
  <c r="J77" i="2"/>
  <c r="I77" i="2"/>
  <c r="H77" i="2"/>
  <c r="A77" i="2"/>
  <c r="W76" i="2"/>
  <c r="V76" i="2"/>
  <c r="O76" i="2"/>
  <c r="N76" i="2"/>
  <c r="M76" i="2"/>
  <c r="L76" i="2"/>
  <c r="K76" i="2"/>
  <c r="J76" i="2"/>
  <c r="I76" i="2"/>
  <c r="H76" i="2"/>
  <c r="A76" i="2"/>
  <c r="W75" i="2"/>
  <c r="V75" i="2"/>
  <c r="O75" i="2"/>
  <c r="N75" i="2"/>
  <c r="M75" i="2"/>
  <c r="L75" i="2"/>
  <c r="K75" i="2"/>
  <c r="J75" i="2"/>
  <c r="I75" i="2"/>
  <c r="H75" i="2"/>
  <c r="F75" i="2"/>
  <c r="A75" i="2"/>
  <c r="W74" i="2"/>
  <c r="V74" i="2"/>
  <c r="O74" i="2"/>
  <c r="N74" i="2"/>
  <c r="M74" i="2"/>
  <c r="L74" i="2"/>
  <c r="K74" i="2"/>
  <c r="J74" i="2"/>
  <c r="I74" i="2"/>
  <c r="H74" i="2"/>
  <c r="A74" i="2"/>
  <c r="W73" i="2"/>
  <c r="V73" i="2"/>
  <c r="O73" i="2"/>
  <c r="N73" i="2"/>
  <c r="M73" i="2"/>
  <c r="L73" i="2"/>
  <c r="K73" i="2"/>
  <c r="J73" i="2"/>
  <c r="I73" i="2"/>
  <c r="H73" i="2"/>
  <c r="F73" i="2"/>
  <c r="A73" i="2"/>
  <c r="W72" i="2"/>
  <c r="V72" i="2"/>
  <c r="O72" i="2"/>
  <c r="N72" i="2"/>
  <c r="M72" i="2"/>
  <c r="L72" i="2"/>
  <c r="K72" i="2"/>
  <c r="J72" i="2"/>
  <c r="I72" i="2"/>
  <c r="H72" i="2"/>
  <c r="F72" i="2"/>
  <c r="A72" i="2"/>
  <c r="W71" i="2"/>
  <c r="V71" i="2"/>
  <c r="O71" i="2"/>
  <c r="N71" i="2"/>
  <c r="M71" i="2"/>
  <c r="L71" i="2"/>
  <c r="K71" i="2"/>
  <c r="J71" i="2"/>
  <c r="I71" i="2"/>
  <c r="H71" i="2"/>
  <c r="A71" i="2"/>
  <c r="W70" i="2"/>
  <c r="V70" i="2"/>
  <c r="O70" i="2"/>
  <c r="N70" i="2"/>
  <c r="M70" i="2"/>
  <c r="L70" i="2"/>
  <c r="K70" i="2"/>
  <c r="J70" i="2"/>
  <c r="I70" i="2"/>
  <c r="H70" i="2"/>
  <c r="A70" i="2"/>
  <c r="W69" i="2"/>
  <c r="V69" i="2"/>
  <c r="O69" i="2"/>
  <c r="N69" i="2"/>
  <c r="M69" i="2"/>
  <c r="L69" i="2"/>
  <c r="K69" i="2"/>
  <c r="J69" i="2"/>
  <c r="I69" i="2"/>
  <c r="H69" i="2"/>
  <c r="F69" i="2"/>
  <c r="A69" i="2"/>
  <c r="W68" i="2"/>
  <c r="V68" i="2"/>
  <c r="O68" i="2"/>
  <c r="N68" i="2"/>
  <c r="M68" i="2"/>
  <c r="L68" i="2"/>
  <c r="K68" i="2"/>
  <c r="J68" i="2"/>
  <c r="I68" i="2"/>
  <c r="H68" i="2"/>
  <c r="F68" i="2"/>
  <c r="A68" i="2"/>
  <c r="W67" i="2"/>
  <c r="V67" i="2"/>
  <c r="O67" i="2"/>
  <c r="N67" i="2"/>
  <c r="M67" i="2"/>
  <c r="L67" i="2"/>
  <c r="K67" i="2"/>
  <c r="J67" i="2"/>
  <c r="I67" i="2"/>
  <c r="H67" i="2"/>
  <c r="A67" i="2"/>
  <c r="W66" i="2"/>
  <c r="V66" i="2"/>
  <c r="O66" i="2"/>
  <c r="N66" i="2"/>
  <c r="M66" i="2"/>
  <c r="L66" i="2"/>
  <c r="K66" i="2"/>
  <c r="J66" i="2"/>
  <c r="I66" i="2"/>
  <c r="H66" i="2"/>
  <c r="A66" i="2"/>
  <c r="W65" i="2"/>
  <c r="V65" i="2"/>
  <c r="O65" i="2"/>
  <c r="N65" i="2"/>
  <c r="M65" i="2"/>
  <c r="L65" i="2"/>
  <c r="K65" i="2"/>
  <c r="J65" i="2"/>
  <c r="I65" i="2"/>
  <c r="H65" i="2"/>
  <c r="F65" i="2"/>
  <c r="A65" i="2"/>
  <c r="W64" i="2"/>
  <c r="V64" i="2"/>
  <c r="O64" i="2"/>
  <c r="N64" i="2"/>
  <c r="M64" i="2"/>
  <c r="L64" i="2"/>
  <c r="K64" i="2"/>
  <c r="J64" i="2"/>
  <c r="I64" i="2"/>
  <c r="H64" i="2"/>
  <c r="F64" i="2"/>
  <c r="A64" i="2"/>
  <c r="W63" i="2"/>
  <c r="V63" i="2"/>
  <c r="R63" i="2"/>
  <c r="P63" i="2"/>
  <c r="O63" i="2"/>
  <c r="N63" i="2"/>
  <c r="M63" i="2"/>
  <c r="L63" i="2"/>
  <c r="K63" i="2"/>
  <c r="J63" i="2"/>
  <c r="I63" i="2"/>
  <c r="H63" i="2"/>
  <c r="F63" i="2"/>
  <c r="A63" i="2"/>
  <c r="W62" i="2"/>
  <c r="V62" i="2"/>
  <c r="O62" i="2"/>
  <c r="N62" i="2"/>
  <c r="M62" i="2"/>
  <c r="L62" i="2"/>
  <c r="K62" i="2"/>
  <c r="J62" i="2"/>
  <c r="I62" i="2"/>
  <c r="H62" i="2"/>
  <c r="A62" i="2"/>
  <c r="W61" i="2"/>
  <c r="V61" i="2"/>
  <c r="O61" i="2"/>
  <c r="N61" i="2"/>
  <c r="M61" i="2"/>
  <c r="L61" i="2"/>
  <c r="K61" i="2"/>
  <c r="J61" i="2"/>
  <c r="I61" i="2"/>
  <c r="H61" i="2"/>
  <c r="A61" i="2"/>
  <c r="W60" i="2"/>
  <c r="V60" i="2"/>
  <c r="R60" i="2"/>
  <c r="P60" i="2"/>
  <c r="O60" i="2"/>
  <c r="N60" i="2"/>
  <c r="M60" i="2"/>
  <c r="L60" i="2"/>
  <c r="K60" i="2"/>
  <c r="J60" i="2"/>
  <c r="I60" i="2"/>
  <c r="H60" i="2"/>
  <c r="F60" i="2"/>
  <c r="A60" i="2"/>
  <c r="W59" i="2"/>
  <c r="V59" i="2"/>
  <c r="O59" i="2"/>
  <c r="N59" i="2"/>
  <c r="M59" i="2"/>
  <c r="L59" i="2"/>
  <c r="K59" i="2"/>
  <c r="J59" i="2"/>
  <c r="I59" i="2"/>
  <c r="H59" i="2"/>
  <c r="A59" i="2"/>
  <c r="W58" i="2"/>
  <c r="V58" i="2"/>
  <c r="O58" i="2"/>
  <c r="N58" i="2"/>
  <c r="M58" i="2"/>
  <c r="L58" i="2"/>
  <c r="K58" i="2"/>
  <c r="J58" i="2"/>
  <c r="I58" i="2"/>
  <c r="H58" i="2"/>
  <c r="A58" i="2"/>
  <c r="W57" i="2"/>
  <c r="V57" i="2"/>
  <c r="O57" i="2"/>
  <c r="N57" i="2"/>
  <c r="M57" i="2"/>
  <c r="L57" i="2"/>
  <c r="K57" i="2"/>
  <c r="J57" i="2"/>
  <c r="I57" i="2"/>
  <c r="H57" i="2"/>
  <c r="F57" i="2"/>
  <c r="A57" i="2"/>
  <c r="W56" i="2"/>
  <c r="V56" i="2"/>
  <c r="O56" i="2"/>
  <c r="N56" i="2"/>
  <c r="M56" i="2"/>
  <c r="L56" i="2"/>
  <c r="K56" i="2"/>
  <c r="J56" i="2"/>
  <c r="I56" i="2"/>
  <c r="H56" i="2"/>
  <c r="A56" i="2"/>
  <c r="W55" i="2"/>
  <c r="V55" i="2"/>
  <c r="O55" i="2"/>
  <c r="N55" i="2"/>
  <c r="M55" i="2"/>
  <c r="L55" i="2"/>
  <c r="K55" i="2"/>
  <c r="J55" i="2"/>
  <c r="I55" i="2"/>
  <c r="H55" i="2"/>
  <c r="A55" i="2"/>
  <c r="W54" i="2"/>
  <c r="V54" i="2"/>
  <c r="O54" i="2"/>
  <c r="N54" i="2"/>
  <c r="M54" i="2"/>
  <c r="L54" i="2"/>
  <c r="K54" i="2"/>
  <c r="J54" i="2"/>
  <c r="I54" i="2"/>
  <c r="H54" i="2"/>
  <c r="F54" i="2"/>
  <c r="A54" i="2"/>
  <c r="W53" i="2"/>
  <c r="V53" i="2"/>
  <c r="O53" i="2"/>
  <c r="N53" i="2"/>
  <c r="M53" i="2"/>
  <c r="L53" i="2"/>
  <c r="K53" i="2"/>
  <c r="J53" i="2"/>
  <c r="I53" i="2"/>
  <c r="H53" i="2"/>
  <c r="A53" i="2"/>
  <c r="W52" i="2"/>
  <c r="V52" i="2"/>
  <c r="O52" i="2"/>
  <c r="N52" i="2"/>
  <c r="M52" i="2"/>
  <c r="L52" i="2"/>
  <c r="K52" i="2"/>
  <c r="J52" i="2"/>
  <c r="I52" i="2"/>
  <c r="H52" i="2"/>
  <c r="F52" i="2"/>
  <c r="A52" i="2"/>
  <c r="W51" i="2"/>
  <c r="V51" i="2"/>
  <c r="O51" i="2"/>
  <c r="N51" i="2"/>
  <c r="M51" i="2"/>
  <c r="L51" i="2"/>
  <c r="K51" i="2"/>
  <c r="J51" i="2"/>
  <c r="I51" i="2"/>
  <c r="H51" i="2"/>
  <c r="F51" i="2"/>
  <c r="A51" i="2"/>
  <c r="W50" i="2"/>
  <c r="V50" i="2"/>
  <c r="O50" i="2"/>
  <c r="N50" i="2"/>
  <c r="M50" i="2"/>
  <c r="L50" i="2"/>
  <c r="K50" i="2"/>
  <c r="J50" i="2"/>
  <c r="I50" i="2"/>
  <c r="H50" i="2"/>
  <c r="A50" i="2"/>
  <c r="W49" i="2"/>
  <c r="V49" i="2"/>
  <c r="O49" i="2"/>
  <c r="N49" i="2"/>
  <c r="M49" i="2"/>
  <c r="L49" i="2"/>
  <c r="K49" i="2"/>
  <c r="I49" i="2"/>
  <c r="H49" i="2"/>
  <c r="F49" i="2"/>
  <c r="A49" i="2"/>
  <c r="W48" i="2"/>
  <c r="V48" i="2"/>
  <c r="O48" i="2"/>
  <c r="N48" i="2"/>
  <c r="M48" i="2"/>
  <c r="L48" i="2"/>
  <c r="K48" i="2"/>
  <c r="J48" i="2"/>
  <c r="I48" i="2"/>
  <c r="H48" i="2"/>
  <c r="F48" i="2"/>
  <c r="A48" i="2"/>
  <c r="W47" i="2"/>
  <c r="V47" i="2"/>
  <c r="O47" i="2"/>
  <c r="N47" i="2"/>
  <c r="M47" i="2"/>
  <c r="L47" i="2"/>
  <c r="K47" i="2"/>
  <c r="J47" i="2"/>
  <c r="I47" i="2"/>
  <c r="H47" i="2"/>
  <c r="F47" i="2"/>
  <c r="A47" i="2"/>
  <c r="W46" i="2"/>
  <c r="V46" i="2"/>
  <c r="O46" i="2"/>
  <c r="N46" i="2"/>
  <c r="M46" i="2"/>
  <c r="L46" i="2"/>
  <c r="K46" i="2"/>
  <c r="J46" i="2"/>
  <c r="I46" i="2"/>
  <c r="H46" i="2"/>
  <c r="F46" i="2"/>
  <c r="A46" i="2"/>
  <c r="W45" i="2"/>
  <c r="V45" i="2"/>
  <c r="O45" i="2"/>
  <c r="N45" i="2"/>
  <c r="M45" i="2"/>
  <c r="L45" i="2"/>
  <c r="K45" i="2"/>
  <c r="J45" i="2"/>
  <c r="I45" i="2"/>
  <c r="H45" i="2"/>
  <c r="F45" i="2"/>
  <c r="A45" i="2"/>
  <c r="W44" i="2"/>
  <c r="V44" i="2"/>
  <c r="O44" i="2"/>
  <c r="N44" i="2"/>
  <c r="M44" i="2"/>
  <c r="L44" i="2"/>
  <c r="K44" i="2"/>
  <c r="J44" i="2"/>
  <c r="I44" i="2"/>
  <c r="H44" i="2"/>
  <c r="A44" i="2"/>
  <c r="W43" i="2"/>
  <c r="V43" i="2"/>
  <c r="O43" i="2"/>
  <c r="N43" i="2"/>
  <c r="M43" i="2"/>
  <c r="L43" i="2"/>
  <c r="K43" i="2"/>
  <c r="J43" i="2"/>
  <c r="I43" i="2"/>
  <c r="H43" i="2"/>
  <c r="A43" i="2"/>
  <c r="W42" i="2"/>
  <c r="V42" i="2"/>
  <c r="O42" i="2"/>
  <c r="N42" i="2"/>
  <c r="M42" i="2"/>
  <c r="L42" i="2"/>
  <c r="K42" i="2"/>
  <c r="J42" i="2"/>
  <c r="I42" i="2"/>
  <c r="H42" i="2"/>
  <c r="F42" i="2"/>
  <c r="A42" i="2"/>
  <c r="W41" i="2"/>
  <c r="V41" i="2"/>
  <c r="O41" i="2"/>
  <c r="N41" i="2"/>
  <c r="M41" i="2"/>
  <c r="L41" i="2"/>
  <c r="K41" i="2"/>
  <c r="J41" i="2"/>
  <c r="I41" i="2"/>
  <c r="H41" i="2"/>
  <c r="A41" i="2"/>
  <c r="W40" i="2"/>
  <c r="V40" i="2"/>
  <c r="O40" i="2"/>
  <c r="N40" i="2"/>
  <c r="M40" i="2"/>
  <c r="L40" i="2"/>
  <c r="K40" i="2"/>
  <c r="I40" i="2"/>
  <c r="H40" i="2"/>
  <c r="F40" i="2"/>
  <c r="A40" i="2"/>
  <c r="W39" i="2"/>
  <c r="V39" i="2"/>
  <c r="O39" i="2"/>
  <c r="N39" i="2"/>
  <c r="M39" i="2"/>
  <c r="L39" i="2"/>
  <c r="K39" i="2"/>
  <c r="J39" i="2"/>
  <c r="I39" i="2"/>
  <c r="H39" i="2"/>
  <c r="F39" i="2"/>
  <c r="A39" i="2"/>
  <c r="W38" i="2"/>
  <c r="V38" i="2"/>
  <c r="O38" i="2"/>
  <c r="N38" i="2"/>
  <c r="M38" i="2"/>
  <c r="L38" i="2"/>
  <c r="K38" i="2"/>
  <c r="J38" i="2"/>
  <c r="I38" i="2"/>
  <c r="H38" i="2"/>
  <c r="F38" i="2"/>
  <c r="A38" i="2"/>
  <c r="W37" i="2"/>
  <c r="V37" i="2"/>
  <c r="O37" i="2"/>
  <c r="N37" i="2"/>
  <c r="M37" i="2"/>
  <c r="L37" i="2"/>
  <c r="K37" i="2"/>
  <c r="J37" i="2"/>
  <c r="I37" i="2"/>
  <c r="H37" i="2"/>
  <c r="F37" i="2"/>
  <c r="A37" i="2"/>
  <c r="W36" i="2"/>
  <c r="V36" i="2"/>
  <c r="O36" i="2"/>
  <c r="N36" i="2"/>
  <c r="M36" i="2"/>
  <c r="L36" i="2"/>
  <c r="K36" i="2"/>
  <c r="J36" i="2"/>
  <c r="I36" i="2"/>
  <c r="H36" i="2"/>
  <c r="A36" i="2"/>
  <c r="W35" i="2"/>
  <c r="V35" i="2"/>
  <c r="O35" i="2"/>
  <c r="N35" i="2"/>
  <c r="M35" i="2"/>
  <c r="L35" i="2"/>
  <c r="K35" i="2"/>
  <c r="I35" i="2"/>
  <c r="H35" i="2"/>
  <c r="A35" i="2"/>
  <c r="W34" i="2"/>
  <c r="V34" i="2"/>
  <c r="R34" i="2"/>
  <c r="P34" i="2"/>
  <c r="O34" i="2"/>
  <c r="N34" i="2"/>
  <c r="M34" i="2"/>
  <c r="L34" i="2"/>
  <c r="K34" i="2"/>
  <c r="J34" i="2"/>
  <c r="I34" i="2"/>
  <c r="H34" i="2"/>
  <c r="F34" i="2"/>
  <c r="A34" i="2"/>
  <c r="W33" i="2"/>
  <c r="V33" i="2"/>
  <c r="N33" i="2"/>
  <c r="M33" i="2"/>
  <c r="K33" i="2"/>
  <c r="J33" i="2"/>
  <c r="I33" i="2"/>
  <c r="H33" i="2"/>
  <c r="F33" i="2"/>
  <c r="A33" i="2"/>
  <c r="W32" i="2"/>
  <c r="V32" i="2"/>
  <c r="N32" i="2"/>
  <c r="M32" i="2"/>
  <c r="K32" i="2"/>
  <c r="A32" i="2"/>
  <c r="W31" i="2"/>
  <c r="V31" i="2"/>
  <c r="O31" i="2"/>
  <c r="N31" i="2"/>
  <c r="M31" i="2"/>
  <c r="L31" i="2"/>
  <c r="K31" i="2"/>
  <c r="J31" i="2"/>
  <c r="I31" i="2"/>
  <c r="H31" i="2"/>
  <c r="A31" i="2"/>
  <c r="W30" i="2"/>
  <c r="V30" i="2"/>
  <c r="O30" i="2"/>
  <c r="N30" i="2"/>
  <c r="M30" i="2"/>
  <c r="L30" i="2"/>
  <c r="K30" i="2"/>
  <c r="J30" i="2"/>
  <c r="I30" i="2"/>
  <c r="H30" i="2"/>
  <c r="F30" i="2"/>
  <c r="A30" i="2"/>
  <c r="W29" i="2"/>
  <c r="V29" i="2"/>
  <c r="O29" i="2"/>
  <c r="N29" i="2"/>
  <c r="M29" i="2"/>
  <c r="L29" i="2"/>
  <c r="K29" i="2"/>
  <c r="J29" i="2"/>
  <c r="I29" i="2"/>
  <c r="H29" i="2"/>
  <c r="F29" i="2"/>
  <c r="A29" i="2"/>
  <c r="W28" i="2"/>
  <c r="V28" i="2"/>
  <c r="O28" i="2"/>
  <c r="N28" i="2"/>
  <c r="M28" i="2"/>
  <c r="L28" i="2"/>
  <c r="K28" i="2"/>
  <c r="J28" i="2"/>
  <c r="I28" i="2"/>
  <c r="H28" i="2"/>
  <c r="A28" i="2"/>
  <c r="W27" i="2"/>
  <c r="V27" i="2"/>
  <c r="N27" i="2"/>
  <c r="M27" i="2"/>
  <c r="K27" i="2"/>
  <c r="F27" i="2"/>
  <c r="A27" i="2"/>
  <c r="W26" i="2"/>
  <c r="V26" i="2"/>
  <c r="R26" i="2"/>
  <c r="P26" i="2"/>
  <c r="O26" i="2"/>
  <c r="N26" i="2"/>
  <c r="M26" i="2"/>
  <c r="L26" i="2"/>
  <c r="K26" i="2"/>
  <c r="J26" i="2"/>
  <c r="I26" i="2"/>
  <c r="H26" i="2"/>
  <c r="F26" i="2"/>
  <c r="A26" i="2"/>
  <c r="W25" i="2"/>
  <c r="V25" i="2"/>
  <c r="O25" i="2"/>
  <c r="N25" i="2"/>
  <c r="M25" i="2"/>
  <c r="L25" i="2"/>
  <c r="K25" i="2"/>
  <c r="J25" i="2"/>
  <c r="I25" i="2"/>
  <c r="H25" i="2"/>
  <c r="F25" i="2"/>
  <c r="A25" i="2"/>
  <c r="W24" i="2"/>
  <c r="V24" i="2"/>
  <c r="O24" i="2"/>
  <c r="N24" i="2"/>
  <c r="M24" i="2"/>
  <c r="L24" i="2"/>
  <c r="K24" i="2"/>
  <c r="J24" i="2"/>
  <c r="I24" i="2"/>
  <c r="H24" i="2"/>
  <c r="A24" i="2"/>
  <c r="W23" i="2"/>
  <c r="V23" i="2"/>
  <c r="O23" i="2"/>
  <c r="N23" i="2"/>
  <c r="M23" i="2"/>
  <c r="L23" i="2"/>
  <c r="K23" i="2"/>
  <c r="J23" i="2"/>
  <c r="I23" i="2"/>
  <c r="H23" i="2"/>
  <c r="A23" i="2"/>
  <c r="W22" i="2"/>
  <c r="V22" i="2"/>
  <c r="Q22" i="2"/>
  <c r="O22" i="2"/>
  <c r="N22" i="2"/>
  <c r="M22" i="2"/>
  <c r="L22" i="2"/>
  <c r="K22" i="2"/>
  <c r="J22" i="2"/>
  <c r="I22" i="2"/>
  <c r="H22" i="2"/>
  <c r="A22" i="2"/>
  <c r="W21" i="2"/>
  <c r="V21" i="2"/>
  <c r="O21" i="2"/>
  <c r="N21" i="2"/>
  <c r="M21" i="2"/>
  <c r="L21" i="2"/>
  <c r="K21" i="2"/>
  <c r="J21" i="2"/>
  <c r="I21" i="2"/>
  <c r="H21" i="2"/>
  <c r="A21" i="2"/>
  <c r="W20" i="2"/>
  <c r="V20" i="2"/>
  <c r="O20" i="2"/>
  <c r="N20" i="2"/>
  <c r="M20" i="2"/>
  <c r="L20" i="2"/>
  <c r="K20" i="2"/>
  <c r="I20" i="2"/>
  <c r="H20" i="2"/>
  <c r="F20" i="2"/>
  <c r="A20" i="2"/>
  <c r="W19" i="2"/>
  <c r="V19" i="2"/>
  <c r="O19" i="2"/>
  <c r="N19" i="2"/>
  <c r="M19" i="2"/>
  <c r="L19" i="2"/>
  <c r="K19" i="2"/>
  <c r="J19" i="2"/>
  <c r="I19" i="2"/>
  <c r="H19" i="2"/>
  <c r="F19" i="2"/>
  <c r="A19" i="2"/>
  <c r="W18" i="2"/>
  <c r="V18" i="2"/>
  <c r="O18" i="2"/>
  <c r="N18" i="2"/>
  <c r="M18" i="2"/>
  <c r="L18" i="2"/>
  <c r="K18" i="2"/>
  <c r="J18" i="2"/>
  <c r="I18" i="2"/>
  <c r="H18" i="2"/>
  <c r="F18" i="2"/>
  <c r="A18" i="2"/>
  <c r="W17" i="2"/>
  <c r="V17" i="2"/>
  <c r="N17" i="2"/>
  <c r="M17" i="2"/>
  <c r="K17" i="2"/>
  <c r="A17" i="2"/>
  <c r="W16" i="2"/>
  <c r="V16" i="2"/>
  <c r="O16" i="2"/>
  <c r="N16" i="2"/>
  <c r="M16" i="2"/>
  <c r="L16" i="2"/>
  <c r="K16" i="2"/>
  <c r="J16" i="2"/>
  <c r="I16" i="2"/>
  <c r="H16" i="2"/>
  <c r="F16" i="2"/>
  <c r="A16" i="2"/>
  <c r="W15" i="2"/>
  <c r="V15" i="2"/>
  <c r="O15" i="2"/>
  <c r="N15" i="2"/>
  <c r="M15" i="2"/>
  <c r="L15" i="2"/>
  <c r="K15" i="2"/>
  <c r="J15" i="2"/>
  <c r="I15" i="2"/>
  <c r="H15" i="2"/>
  <c r="A15" i="2"/>
  <c r="W14" i="2"/>
  <c r="V14" i="2"/>
  <c r="O14" i="2"/>
  <c r="N14" i="2"/>
  <c r="M14" i="2"/>
  <c r="L14" i="2"/>
  <c r="K14" i="2"/>
  <c r="J14" i="2"/>
  <c r="I14" i="2"/>
  <c r="H14" i="2"/>
  <c r="A14" i="2"/>
  <c r="W13" i="2"/>
  <c r="V13" i="2"/>
  <c r="O13" i="2"/>
  <c r="N13" i="2"/>
  <c r="M13" i="2"/>
  <c r="L13" i="2"/>
  <c r="K13" i="2"/>
  <c r="J13" i="2"/>
  <c r="I13" i="2"/>
  <c r="H13" i="2"/>
  <c r="F13" i="2"/>
  <c r="A13" i="2"/>
  <c r="W12" i="2"/>
  <c r="V12" i="2"/>
  <c r="O12" i="2"/>
  <c r="N12" i="2"/>
  <c r="M12" i="2"/>
  <c r="L12" i="2"/>
  <c r="K12" i="2"/>
  <c r="J12" i="2"/>
  <c r="I12" i="2"/>
  <c r="H12" i="2"/>
  <c r="A12" i="2"/>
  <c r="W11" i="2"/>
  <c r="V11" i="2"/>
  <c r="O11" i="2"/>
  <c r="N11" i="2"/>
  <c r="M11" i="2"/>
  <c r="L11" i="2"/>
  <c r="K11" i="2"/>
  <c r="J11" i="2"/>
  <c r="I11" i="2"/>
  <c r="H11" i="2"/>
  <c r="A11" i="2"/>
  <c r="W10" i="2"/>
  <c r="V10" i="2"/>
  <c r="O10" i="2"/>
  <c r="N10" i="2"/>
  <c r="M10" i="2"/>
  <c r="L10" i="2"/>
  <c r="K10" i="2"/>
  <c r="J10" i="2"/>
  <c r="I10" i="2"/>
  <c r="H10" i="2"/>
  <c r="A10" i="2"/>
  <c r="W9" i="2"/>
  <c r="V9" i="2"/>
  <c r="O9" i="2"/>
  <c r="N9" i="2"/>
  <c r="M9" i="2"/>
  <c r="L9" i="2"/>
  <c r="K9" i="2"/>
  <c r="J9" i="2"/>
  <c r="I9" i="2"/>
  <c r="H9" i="2"/>
  <c r="F9" i="2"/>
  <c r="A9" i="2"/>
  <c r="W8" i="2"/>
  <c r="V8" i="2"/>
  <c r="O8" i="2"/>
  <c r="N8" i="2"/>
  <c r="M8" i="2"/>
  <c r="L8" i="2"/>
  <c r="K8" i="2"/>
  <c r="J8" i="2"/>
  <c r="I8" i="2"/>
  <c r="H8" i="2"/>
  <c r="F8" i="2"/>
  <c r="A8" i="2"/>
  <c r="W7" i="2"/>
  <c r="V7" i="2"/>
  <c r="O7" i="2"/>
  <c r="N7" i="2"/>
  <c r="M7" i="2"/>
  <c r="L7" i="2"/>
  <c r="K7" i="2"/>
  <c r="J7" i="2"/>
  <c r="I7" i="2"/>
  <c r="H7" i="2"/>
  <c r="F7" i="2"/>
  <c r="A7" i="2"/>
  <c r="W6" i="2"/>
  <c r="V6" i="2"/>
  <c r="R6" i="2"/>
  <c r="P6" i="2"/>
  <c r="O6" i="2"/>
  <c r="N6" i="2"/>
  <c r="M6" i="2"/>
  <c r="L6" i="2"/>
  <c r="K6" i="2"/>
  <c r="J6" i="2"/>
  <c r="I6" i="2"/>
  <c r="H6" i="2"/>
  <c r="F6" i="2"/>
  <c r="A6" i="2"/>
  <c r="W5" i="2"/>
  <c r="V5" i="2"/>
  <c r="O5" i="2"/>
  <c r="N5" i="2"/>
  <c r="M5" i="2"/>
  <c r="L5" i="2"/>
  <c r="K5" i="2"/>
  <c r="J5" i="2"/>
  <c r="I5" i="2"/>
  <c r="H5" i="2"/>
  <c r="A5" i="2"/>
  <c r="W4" i="2"/>
  <c r="V4" i="2"/>
  <c r="O4" i="2"/>
  <c r="N4" i="2"/>
  <c r="M4" i="2"/>
  <c r="L4" i="2"/>
  <c r="K4" i="2"/>
  <c r="J4" i="2"/>
  <c r="I4" i="2"/>
  <c r="H4" i="2"/>
  <c r="A4" i="2"/>
  <c r="W3" i="2"/>
  <c r="V3" i="2"/>
  <c r="O3" i="2"/>
  <c r="N3" i="2"/>
  <c r="M3" i="2"/>
  <c r="L3" i="2"/>
  <c r="K3" i="2"/>
  <c r="I3" i="2"/>
  <c r="H3" i="2"/>
  <c r="F3" i="2"/>
  <c r="A3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P81" i="3"/>
  <c r="O81" i="3"/>
  <c r="P100" i="3"/>
  <c r="O100" i="3"/>
  <c r="R143" i="3"/>
  <c r="R138" i="3"/>
  <c r="J115" i="3"/>
  <c r="I115" i="3"/>
  <c r="H115" i="3"/>
  <c r="G115" i="3"/>
  <c r="F115" i="3"/>
  <c r="E115" i="3"/>
  <c r="J28" i="3"/>
  <c r="I28" i="3"/>
  <c r="H28" i="3"/>
  <c r="G28" i="3"/>
  <c r="F28" i="3"/>
  <c r="E28" i="3"/>
  <c r="J162" i="3"/>
  <c r="I162" i="3"/>
  <c r="H162" i="3"/>
  <c r="G162" i="3"/>
  <c r="F162" i="3"/>
  <c r="E162" i="3"/>
  <c r="J37" i="3"/>
  <c r="I37" i="3"/>
  <c r="H37" i="3"/>
  <c r="G37" i="3"/>
  <c r="F37" i="3"/>
  <c r="E37" i="3"/>
  <c r="J179" i="3"/>
  <c r="I179" i="3"/>
  <c r="H179" i="3"/>
  <c r="G179" i="3"/>
  <c r="F179" i="3"/>
  <c r="E179" i="3"/>
  <c r="J13" i="3"/>
  <c r="I13" i="3"/>
  <c r="H13" i="3"/>
  <c r="G13" i="3"/>
  <c r="F13" i="3"/>
  <c r="E13" i="3"/>
  <c r="J184" i="3"/>
  <c r="I184" i="3"/>
  <c r="H184" i="3"/>
  <c r="G184" i="3"/>
  <c r="F184" i="3"/>
  <c r="E184" i="3"/>
  <c r="Q46" i="3"/>
  <c r="J46" i="3"/>
  <c r="I46" i="3"/>
  <c r="H46" i="3"/>
  <c r="G46" i="3"/>
  <c r="F46" i="3"/>
  <c r="E46" i="3"/>
  <c r="J24" i="3"/>
  <c r="I24" i="3"/>
  <c r="H24" i="3"/>
  <c r="G24" i="3"/>
  <c r="F24" i="3"/>
  <c r="E24" i="3"/>
  <c r="J4" i="3"/>
  <c r="I4" i="3"/>
  <c r="H4" i="3"/>
  <c r="G4" i="3"/>
  <c r="F4" i="3"/>
  <c r="E4" i="3"/>
  <c r="J149" i="3"/>
  <c r="I149" i="3"/>
  <c r="H149" i="3"/>
  <c r="G149" i="3"/>
  <c r="F149" i="3"/>
  <c r="E149" i="3"/>
  <c r="J23" i="3"/>
  <c r="I23" i="3"/>
  <c r="H23" i="3"/>
  <c r="G23" i="3"/>
  <c r="F23" i="3"/>
  <c r="E23" i="3"/>
  <c r="J167" i="3"/>
  <c r="I167" i="3"/>
  <c r="H167" i="3"/>
  <c r="G167" i="3"/>
  <c r="F167" i="3"/>
  <c r="E167" i="3"/>
  <c r="J161" i="3"/>
  <c r="I161" i="3"/>
  <c r="H161" i="3"/>
  <c r="G161" i="3"/>
  <c r="F161" i="3"/>
  <c r="E161" i="3"/>
  <c r="J41" i="3"/>
  <c r="I41" i="3"/>
  <c r="H41" i="3"/>
  <c r="G41" i="3"/>
  <c r="F41" i="3"/>
  <c r="E41" i="3"/>
  <c r="J11" i="3"/>
  <c r="I11" i="3"/>
  <c r="H11" i="3"/>
  <c r="G11" i="3"/>
  <c r="F11" i="3"/>
  <c r="E11" i="3"/>
  <c r="J51" i="3"/>
  <c r="I51" i="3"/>
  <c r="H51" i="3"/>
  <c r="G51" i="3"/>
  <c r="F51" i="3"/>
  <c r="E51" i="3"/>
  <c r="J43" i="3"/>
  <c r="I43" i="3"/>
  <c r="H43" i="3"/>
  <c r="G43" i="3"/>
  <c r="F43" i="3"/>
  <c r="E43" i="3"/>
  <c r="J93" i="3"/>
  <c r="I93" i="3"/>
  <c r="H93" i="3"/>
  <c r="G93" i="3"/>
  <c r="F93" i="3"/>
  <c r="E93" i="3"/>
  <c r="J87" i="3"/>
  <c r="I87" i="3"/>
  <c r="H87" i="3"/>
  <c r="G87" i="3"/>
  <c r="F87" i="3"/>
  <c r="E87" i="3"/>
  <c r="J70" i="3"/>
  <c r="I70" i="3"/>
  <c r="H70" i="3"/>
  <c r="G70" i="3"/>
  <c r="F70" i="3"/>
  <c r="E70" i="3"/>
  <c r="J97" i="3"/>
  <c r="I97" i="3"/>
  <c r="H97" i="3"/>
  <c r="G97" i="3"/>
  <c r="F97" i="3"/>
  <c r="E97" i="3"/>
  <c r="J56" i="3"/>
  <c r="I56" i="3"/>
  <c r="H56" i="3"/>
  <c r="G56" i="3"/>
  <c r="F56" i="3"/>
  <c r="E56" i="3"/>
  <c r="J62" i="3"/>
  <c r="I62" i="3"/>
  <c r="H62" i="3"/>
  <c r="G62" i="3"/>
  <c r="F62" i="3"/>
  <c r="E62" i="3"/>
  <c r="J153" i="3"/>
  <c r="I153" i="3"/>
  <c r="H153" i="3"/>
  <c r="G153" i="3"/>
  <c r="F153" i="3"/>
  <c r="E153" i="3"/>
  <c r="Q154" i="3"/>
  <c r="J154" i="3"/>
  <c r="I154" i="3"/>
  <c r="H154" i="3"/>
  <c r="G154" i="3"/>
  <c r="F154" i="3"/>
  <c r="E154" i="3"/>
  <c r="J98" i="3"/>
  <c r="I98" i="3"/>
  <c r="H98" i="3"/>
  <c r="G98" i="3"/>
  <c r="F98" i="3"/>
  <c r="E98" i="3"/>
  <c r="J89" i="3"/>
  <c r="I89" i="3"/>
  <c r="H89" i="3"/>
  <c r="G89" i="3"/>
  <c r="F89" i="3"/>
  <c r="E89" i="3"/>
  <c r="J59" i="3"/>
  <c r="I59" i="3"/>
  <c r="H59" i="3"/>
  <c r="G59" i="3"/>
  <c r="F59" i="3"/>
  <c r="E59" i="3"/>
  <c r="J61" i="3"/>
  <c r="I61" i="3"/>
  <c r="H61" i="3"/>
  <c r="G61" i="3"/>
  <c r="F61" i="3"/>
  <c r="E61" i="3"/>
  <c r="J44" i="3"/>
  <c r="I44" i="3"/>
  <c r="H44" i="3"/>
  <c r="G44" i="3"/>
  <c r="F44" i="3"/>
  <c r="E44" i="3"/>
  <c r="J12" i="3"/>
  <c r="J14" i="3"/>
  <c r="J15" i="3"/>
  <c r="J18" i="3"/>
  <c r="J39" i="3"/>
  <c r="Q39" i="3"/>
  <c r="J36" i="3"/>
  <c r="J50" i="3"/>
  <c r="J47" i="3"/>
  <c r="J57" i="3"/>
  <c r="J58" i="3"/>
  <c r="J72" i="3"/>
  <c r="J73" i="3"/>
  <c r="J76" i="3"/>
  <c r="J67" i="3"/>
  <c r="J112" i="3"/>
  <c r="J118" i="3"/>
  <c r="J108" i="3"/>
  <c r="J106" i="3"/>
  <c r="J110" i="3"/>
  <c r="I106" i="3"/>
  <c r="I67" i="3"/>
  <c r="I72" i="3"/>
  <c r="I50" i="3"/>
  <c r="I36" i="3"/>
  <c r="I18" i="3"/>
  <c r="I15" i="3"/>
  <c r="I12" i="3"/>
  <c r="E15" i="3"/>
  <c r="F15" i="3"/>
  <c r="G15" i="3"/>
  <c r="E18" i="3"/>
  <c r="F18" i="3"/>
  <c r="G18" i="3"/>
  <c r="E39" i="3"/>
  <c r="F39" i="3"/>
  <c r="G39" i="3"/>
  <c r="E36" i="3"/>
  <c r="F36" i="3"/>
  <c r="G36" i="3"/>
  <c r="E50" i="3"/>
  <c r="F50" i="3"/>
  <c r="G50" i="3"/>
  <c r="E47" i="3"/>
  <c r="F47" i="3"/>
  <c r="G47" i="3"/>
  <c r="E57" i="3"/>
  <c r="F57" i="3"/>
  <c r="G57" i="3"/>
  <c r="E58" i="3"/>
  <c r="F58" i="3"/>
  <c r="G58" i="3"/>
  <c r="E72" i="3"/>
  <c r="F72" i="3"/>
  <c r="G72" i="3"/>
  <c r="E73" i="3"/>
  <c r="F73" i="3"/>
  <c r="G73" i="3"/>
  <c r="E76" i="3"/>
  <c r="F76" i="3"/>
  <c r="G76" i="3"/>
  <c r="E67" i="3"/>
  <c r="F67" i="3"/>
  <c r="G67" i="3"/>
  <c r="E112" i="3"/>
  <c r="F112" i="3"/>
  <c r="G112" i="3"/>
  <c r="E118" i="3"/>
  <c r="F118" i="3"/>
  <c r="G118" i="3"/>
  <c r="E108" i="3"/>
  <c r="F108" i="3"/>
  <c r="G108" i="3"/>
  <c r="E106" i="3"/>
  <c r="F106" i="3"/>
  <c r="G106" i="3"/>
  <c r="E110" i="3"/>
  <c r="F110" i="3"/>
  <c r="G110" i="3"/>
  <c r="E14" i="3"/>
  <c r="F14" i="3"/>
  <c r="G14" i="3"/>
  <c r="E12" i="3"/>
  <c r="F12" i="3"/>
  <c r="G12" i="3"/>
  <c r="I47" i="3"/>
  <c r="Q130" i="3"/>
  <c r="Q122" i="3"/>
  <c r="G157" i="3"/>
  <c r="Q150" i="3"/>
  <c r="Q127" i="3"/>
  <c r="Q102" i="3"/>
  <c r="Q133" i="3"/>
  <c r="Q121" i="3"/>
  <c r="G164" i="3"/>
  <c r="Q29" i="3"/>
  <c r="Q147" i="3"/>
  <c r="Q146" i="3"/>
  <c r="Q7" i="3"/>
  <c r="J173" i="3"/>
  <c r="Q30" i="3"/>
  <c r="Q45" i="3"/>
  <c r="H14" i="3"/>
  <c r="I14" i="3"/>
  <c r="H39" i="3"/>
  <c r="I39" i="3"/>
  <c r="E49" i="3"/>
  <c r="F49" i="3"/>
  <c r="H49" i="3"/>
  <c r="I49" i="3"/>
  <c r="J49" i="3"/>
  <c r="H57" i="3"/>
  <c r="I57" i="3"/>
  <c r="H58" i="3"/>
  <c r="I58" i="3"/>
  <c r="H73" i="3"/>
  <c r="I73" i="3"/>
  <c r="H76" i="3"/>
  <c r="I76" i="3"/>
  <c r="E54" i="3"/>
  <c r="F54" i="3"/>
  <c r="G54" i="3"/>
  <c r="H54" i="3"/>
  <c r="I54" i="3"/>
  <c r="J54" i="3"/>
  <c r="H67" i="3"/>
  <c r="H112" i="3"/>
  <c r="I112" i="3"/>
  <c r="H118" i="3"/>
  <c r="I118" i="3"/>
  <c r="H108" i="3"/>
  <c r="I108" i="3"/>
  <c r="E105" i="3"/>
  <c r="F105" i="3"/>
  <c r="H105" i="3"/>
  <c r="I105" i="3"/>
  <c r="J105" i="3"/>
  <c r="E94" i="3"/>
  <c r="F94" i="3"/>
  <c r="G94" i="3"/>
  <c r="H94" i="3"/>
  <c r="I94" i="3"/>
  <c r="J94" i="3"/>
  <c r="H110" i="3"/>
  <c r="I110" i="3"/>
  <c r="H163" i="3"/>
  <c r="H186" i="3"/>
  <c r="H175" i="3"/>
  <c r="H182" i="3"/>
  <c r="H183" i="3"/>
  <c r="H180" i="3"/>
  <c r="H178" i="3"/>
  <c r="H177" i="3"/>
  <c r="H176" i="3"/>
  <c r="H168" i="3"/>
  <c r="H169" i="3"/>
  <c r="H170" i="3"/>
  <c r="H17" i="3"/>
  <c r="H27" i="3"/>
  <c r="H32" i="3"/>
  <c r="H92" i="3"/>
  <c r="H90" i="3"/>
  <c r="E139" i="3"/>
  <c r="F139" i="3"/>
  <c r="G139" i="3"/>
  <c r="H139" i="3"/>
  <c r="I139" i="3"/>
  <c r="J139" i="3"/>
  <c r="Q139" i="3"/>
  <c r="E138" i="3"/>
  <c r="F138" i="3"/>
  <c r="G138" i="3"/>
  <c r="H138" i="3"/>
  <c r="I138" i="3"/>
  <c r="J138" i="3"/>
  <c r="E142" i="3"/>
  <c r="F142" i="3"/>
  <c r="G142" i="3"/>
  <c r="H142" i="3"/>
  <c r="I142" i="3"/>
  <c r="J142" i="3"/>
  <c r="E136" i="3"/>
  <c r="F136" i="3"/>
  <c r="G136" i="3"/>
  <c r="H136" i="3"/>
  <c r="I136" i="3"/>
  <c r="J136" i="3"/>
  <c r="E143" i="3"/>
  <c r="F143" i="3"/>
  <c r="G143" i="3"/>
  <c r="H143" i="3"/>
  <c r="I143" i="3"/>
  <c r="J143" i="3"/>
  <c r="E160" i="3"/>
  <c r="F160" i="3"/>
  <c r="G160" i="3"/>
  <c r="H160" i="3"/>
  <c r="I160" i="3"/>
  <c r="J160" i="3"/>
  <c r="Q160" i="3"/>
  <c r="E31" i="3"/>
  <c r="F31" i="3"/>
  <c r="G31" i="3"/>
  <c r="H31" i="3"/>
  <c r="I31" i="3"/>
  <c r="J31" i="3"/>
  <c r="E45" i="3"/>
  <c r="F45" i="3"/>
  <c r="G45" i="3"/>
  <c r="H45" i="3"/>
  <c r="I45" i="3"/>
  <c r="J45" i="3"/>
  <c r="E187" i="3"/>
  <c r="F187" i="3"/>
  <c r="G187" i="3"/>
  <c r="H187" i="3"/>
  <c r="I187" i="3"/>
  <c r="J187" i="3"/>
  <c r="Q187" i="3"/>
  <c r="E137" i="3"/>
  <c r="F137" i="3"/>
  <c r="G137" i="3"/>
  <c r="H137" i="3"/>
  <c r="I137" i="3"/>
  <c r="J137" i="3"/>
  <c r="E148" i="3"/>
  <c r="F148" i="3"/>
  <c r="G148" i="3"/>
  <c r="H148" i="3"/>
  <c r="I148" i="3"/>
  <c r="J148" i="3"/>
  <c r="E30" i="3"/>
  <c r="F30" i="3"/>
  <c r="G30" i="3"/>
  <c r="H30" i="3"/>
  <c r="I30" i="3"/>
  <c r="J30" i="3"/>
  <c r="E141" i="3"/>
  <c r="F141" i="3"/>
  <c r="G141" i="3"/>
  <c r="H141" i="3"/>
  <c r="I141" i="3"/>
  <c r="J141" i="3"/>
  <c r="E173" i="3"/>
  <c r="F173" i="3"/>
  <c r="G173" i="3"/>
  <c r="H173" i="3"/>
  <c r="I173" i="3"/>
  <c r="E140" i="3"/>
  <c r="F140" i="3"/>
  <c r="G140" i="3"/>
  <c r="H140" i="3"/>
  <c r="I140" i="3"/>
  <c r="J140" i="3"/>
  <c r="E7" i="3"/>
  <c r="F7" i="3"/>
  <c r="G7" i="3"/>
  <c r="H7" i="3"/>
  <c r="I7" i="3"/>
  <c r="J7" i="3"/>
  <c r="E8" i="3"/>
  <c r="F8" i="3"/>
  <c r="G8" i="3"/>
  <c r="H8" i="3"/>
  <c r="I8" i="3"/>
  <c r="J8" i="3"/>
  <c r="Q8" i="3"/>
  <c r="E145" i="3"/>
  <c r="F145" i="3"/>
  <c r="G145" i="3"/>
  <c r="H145" i="3"/>
  <c r="I145" i="3"/>
  <c r="J145" i="3"/>
  <c r="Q145" i="3"/>
  <c r="E146" i="3"/>
  <c r="F146" i="3"/>
  <c r="G146" i="3"/>
  <c r="H146" i="3"/>
  <c r="I146" i="3"/>
  <c r="J146" i="3"/>
  <c r="E147" i="3"/>
  <c r="F147" i="3"/>
  <c r="G147" i="3"/>
  <c r="H147" i="3"/>
  <c r="I147" i="3"/>
  <c r="J147" i="3"/>
  <c r="E16" i="3"/>
  <c r="F16" i="3"/>
  <c r="G16" i="3"/>
  <c r="H16" i="3"/>
  <c r="I16" i="3"/>
  <c r="J16" i="3"/>
  <c r="Q16" i="3"/>
  <c r="E144" i="3"/>
  <c r="F144" i="3"/>
  <c r="G144" i="3"/>
  <c r="H144" i="3"/>
  <c r="I144" i="3"/>
  <c r="J144" i="3"/>
  <c r="Q144" i="3"/>
  <c r="E29" i="3"/>
  <c r="F29" i="3"/>
  <c r="G29" i="3"/>
  <c r="H29" i="3"/>
  <c r="I29" i="3"/>
  <c r="J29" i="3"/>
  <c r="E48" i="3"/>
  <c r="F48" i="3"/>
  <c r="G48" i="3"/>
  <c r="H48" i="3"/>
  <c r="I48" i="3"/>
  <c r="J48" i="3"/>
  <c r="Q48" i="3"/>
  <c r="E38" i="3"/>
  <c r="F38" i="3"/>
  <c r="G38" i="3"/>
  <c r="H38" i="3"/>
  <c r="I38" i="3"/>
  <c r="J38" i="3"/>
  <c r="E158" i="3"/>
  <c r="F158" i="3"/>
  <c r="G158" i="3"/>
  <c r="H158" i="3"/>
  <c r="I158" i="3"/>
  <c r="J158" i="3"/>
  <c r="Q158" i="3"/>
  <c r="E165" i="3"/>
  <c r="F165" i="3"/>
  <c r="G165" i="3"/>
  <c r="H165" i="3"/>
  <c r="I165" i="3"/>
  <c r="J165" i="3"/>
  <c r="E166" i="3"/>
  <c r="F166" i="3"/>
  <c r="G166" i="3"/>
  <c r="H166" i="3"/>
  <c r="I166" i="3"/>
  <c r="J166" i="3"/>
  <c r="E164" i="3"/>
  <c r="F164" i="3"/>
  <c r="H164" i="3"/>
  <c r="I164" i="3"/>
  <c r="J164" i="3"/>
  <c r="E185" i="3"/>
  <c r="F185" i="3"/>
  <c r="G185" i="3"/>
  <c r="H185" i="3"/>
  <c r="I185" i="3"/>
  <c r="J185" i="3"/>
  <c r="E181" i="3"/>
  <c r="F181" i="3"/>
  <c r="G181" i="3"/>
  <c r="H181" i="3"/>
  <c r="I181" i="3"/>
  <c r="J181" i="3"/>
  <c r="E171" i="3"/>
  <c r="F171" i="3"/>
  <c r="G171" i="3"/>
  <c r="H171" i="3"/>
  <c r="I171" i="3"/>
  <c r="J171" i="3"/>
  <c r="E172" i="3"/>
  <c r="F172" i="3"/>
  <c r="G172" i="3"/>
  <c r="H172" i="3"/>
  <c r="I172" i="3"/>
  <c r="J172" i="3"/>
  <c r="Q172" i="3"/>
  <c r="E121" i="3"/>
  <c r="F121" i="3"/>
  <c r="G121" i="3"/>
  <c r="H121" i="3"/>
  <c r="I121" i="3"/>
  <c r="J121" i="3"/>
  <c r="E133" i="3"/>
  <c r="F133" i="3"/>
  <c r="G133" i="3"/>
  <c r="H133" i="3"/>
  <c r="I133" i="3"/>
  <c r="J133" i="3"/>
  <c r="E102" i="3"/>
  <c r="F102" i="3"/>
  <c r="G102" i="3"/>
  <c r="H102" i="3"/>
  <c r="I102" i="3"/>
  <c r="J102" i="3"/>
  <c r="E85" i="3"/>
  <c r="F85" i="3"/>
  <c r="G85" i="3"/>
  <c r="H85" i="3"/>
  <c r="I85" i="3"/>
  <c r="J85" i="3"/>
  <c r="Q85" i="3"/>
  <c r="E124" i="3"/>
  <c r="F124" i="3"/>
  <c r="G124" i="3"/>
  <c r="H124" i="3"/>
  <c r="I124" i="3"/>
  <c r="J124" i="3"/>
  <c r="E127" i="3"/>
  <c r="F127" i="3"/>
  <c r="G127" i="3"/>
  <c r="H127" i="3"/>
  <c r="I127" i="3"/>
  <c r="J127" i="3"/>
  <c r="E134" i="3"/>
  <c r="F134" i="3"/>
  <c r="G134" i="3"/>
  <c r="H134" i="3"/>
  <c r="I134" i="3"/>
  <c r="E123" i="3"/>
  <c r="F123" i="3"/>
  <c r="G123" i="3"/>
  <c r="H123" i="3"/>
  <c r="I123" i="3"/>
  <c r="J123" i="3"/>
  <c r="E64" i="3"/>
  <c r="F64" i="3"/>
  <c r="G64" i="3"/>
  <c r="H64" i="3"/>
  <c r="I64" i="3"/>
  <c r="J64" i="3"/>
  <c r="Q64" i="3"/>
  <c r="E65" i="3"/>
  <c r="F65" i="3"/>
  <c r="G65" i="3"/>
  <c r="H65" i="3"/>
  <c r="I65" i="3"/>
  <c r="J65" i="3"/>
  <c r="Q65" i="3"/>
  <c r="H80" i="3"/>
  <c r="E83" i="3"/>
  <c r="F83" i="3"/>
  <c r="G83" i="3"/>
  <c r="H83" i="3"/>
  <c r="I83" i="3"/>
  <c r="J83" i="3"/>
  <c r="E84" i="3"/>
  <c r="F84" i="3"/>
  <c r="G84" i="3"/>
  <c r="H84" i="3"/>
  <c r="I84" i="3"/>
  <c r="J84" i="3"/>
  <c r="E155" i="3"/>
  <c r="F155" i="3"/>
  <c r="G155" i="3"/>
  <c r="H155" i="3"/>
  <c r="I155" i="3"/>
  <c r="J155" i="3"/>
  <c r="E156" i="3"/>
  <c r="F156" i="3"/>
  <c r="G156" i="3"/>
  <c r="H156" i="3"/>
  <c r="I156" i="3"/>
  <c r="J156" i="3"/>
  <c r="E71" i="3"/>
  <c r="F71" i="3"/>
  <c r="G71" i="3"/>
  <c r="H71" i="3"/>
  <c r="I71" i="3"/>
  <c r="J71" i="3"/>
  <c r="E152" i="3"/>
  <c r="F152" i="3"/>
  <c r="G152" i="3"/>
  <c r="H152" i="3"/>
  <c r="I152" i="3"/>
  <c r="J152" i="3"/>
  <c r="E151" i="3"/>
  <c r="F151" i="3"/>
  <c r="G151" i="3"/>
  <c r="H151" i="3"/>
  <c r="I151" i="3"/>
  <c r="J151" i="3"/>
  <c r="E150" i="3"/>
  <c r="F150" i="3"/>
  <c r="G150" i="3"/>
  <c r="H150" i="3"/>
  <c r="I150" i="3"/>
  <c r="J150" i="3"/>
  <c r="E157" i="3"/>
  <c r="F157" i="3"/>
  <c r="H157" i="3"/>
  <c r="I157" i="3"/>
  <c r="J157" i="3"/>
  <c r="E125" i="3"/>
  <c r="F125" i="3"/>
  <c r="G125" i="3"/>
  <c r="H125" i="3"/>
  <c r="I125" i="3"/>
  <c r="J125" i="3"/>
  <c r="E126" i="3"/>
  <c r="F126" i="3"/>
  <c r="G126" i="3"/>
  <c r="H126" i="3"/>
  <c r="I126" i="3"/>
  <c r="J126" i="3"/>
  <c r="E99" i="3"/>
  <c r="F99" i="3"/>
  <c r="G99" i="3"/>
  <c r="H99" i="3"/>
  <c r="I99" i="3"/>
  <c r="J99" i="3"/>
  <c r="Q99" i="3"/>
  <c r="E101" i="3"/>
  <c r="F101" i="3"/>
  <c r="G101" i="3"/>
  <c r="H101" i="3"/>
  <c r="I101" i="3"/>
  <c r="J101" i="3"/>
  <c r="Q101" i="3"/>
  <c r="E135" i="3"/>
  <c r="F135" i="3"/>
  <c r="G135" i="3"/>
  <c r="H135" i="3"/>
  <c r="I135" i="3"/>
  <c r="J135" i="3"/>
  <c r="E120" i="3"/>
  <c r="F120" i="3"/>
  <c r="G120" i="3"/>
  <c r="H120" i="3"/>
  <c r="I120" i="3"/>
  <c r="J120" i="3"/>
  <c r="E122" i="3"/>
  <c r="F122" i="3"/>
  <c r="G122" i="3"/>
  <c r="H122" i="3"/>
  <c r="I122" i="3"/>
  <c r="J122" i="3"/>
  <c r="E130" i="3"/>
  <c r="F130" i="3"/>
  <c r="G130" i="3"/>
  <c r="H130" i="3"/>
  <c r="I130" i="3"/>
  <c r="J130" i="3"/>
  <c r="E131" i="3"/>
  <c r="F131" i="3"/>
  <c r="G131" i="3"/>
  <c r="H131" i="3"/>
  <c r="I131" i="3"/>
  <c r="J131" i="3"/>
  <c r="E132" i="3"/>
  <c r="F132" i="3"/>
  <c r="G132" i="3"/>
  <c r="H132" i="3"/>
  <c r="I132" i="3"/>
  <c r="J132" i="3"/>
  <c r="E114" i="3"/>
  <c r="F114" i="3"/>
  <c r="G114" i="3"/>
  <c r="H114" i="3"/>
  <c r="I114" i="3"/>
  <c r="J114" i="3"/>
  <c r="E129" i="3"/>
  <c r="F129" i="3"/>
  <c r="G129" i="3"/>
  <c r="H129" i="3"/>
  <c r="I129" i="3"/>
  <c r="J129" i="3"/>
  <c r="E9" i="3"/>
  <c r="F9" i="3"/>
  <c r="G9" i="3"/>
  <c r="H9" i="3"/>
  <c r="I9" i="3"/>
  <c r="J9" i="3"/>
  <c r="E42" i="3"/>
  <c r="F42" i="3"/>
  <c r="G42" i="3"/>
  <c r="H42" i="3"/>
  <c r="I42" i="3"/>
  <c r="J42" i="3"/>
  <c r="E21" i="3"/>
  <c r="F21" i="3"/>
  <c r="G21" i="3"/>
  <c r="H21" i="3"/>
  <c r="I21" i="3"/>
  <c r="J21" i="3"/>
  <c r="E159" i="3"/>
  <c r="F159" i="3"/>
  <c r="G159" i="3"/>
  <c r="H159" i="3"/>
  <c r="I159" i="3"/>
  <c r="J159" i="3"/>
  <c r="E174" i="3"/>
  <c r="F174" i="3"/>
  <c r="G174" i="3"/>
  <c r="H174" i="3"/>
  <c r="I174" i="3"/>
  <c r="J174" i="3"/>
  <c r="E10" i="3"/>
  <c r="F10" i="3"/>
  <c r="G10" i="3"/>
  <c r="H10" i="3"/>
  <c r="I10" i="3"/>
  <c r="J10" i="3"/>
  <c r="E22" i="3"/>
  <c r="F22" i="3"/>
  <c r="G22" i="3"/>
  <c r="H22" i="3"/>
  <c r="I22" i="3"/>
  <c r="J22" i="3"/>
  <c r="E95" i="3"/>
  <c r="F95" i="3"/>
  <c r="G95" i="3"/>
  <c r="H95" i="3"/>
  <c r="I95" i="3"/>
  <c r="J95" i="3"/>
  <c r="H72" i="3"/>
  <c r="E55" i="3"/>
  <c r="F55" i="3"/>
  <c r="G55" i="3"/>
  <c r="H55" i="3"/>
  <c r="I55" i="3"/>
  <c r="J55" i="3"/>
  <c r="E91" i="3"/>
  <c r="F91" i="3"/>
  <c r="G91" i="3"/>
  <c r="H91" i="3"/>
  <c r="I91" i="3"/>
  <c r="J91" i="3"/>
  <c r="E53" i="3"/>
  <c r="F53" i="3"/>
  <c r="G53" i="3"/>
  <c r="H53" i="3"/>
  <c r="I53" i="3"/>
  <c r="J53" i="3"/>
  <c r="E107" i="3"/>
  <c r="F107" i="3"/>
  <c r="G107" i="3"/>
  <c r="H107" i="3"/>
  <c r="I107" i="3"/>
  <c r="J107" i="3"/>
  <c r="E69" i="3"/>
  <c r="F69" i="3"/>
  <c r="G69" i="3"/>
  <c r="H69" i="3"/>
  <c r="I69" i="3"/>
  <c r="J69" i="3"/>
  <c r="H106" i="3"/>
  <c r="E104" i="3"/>
  <c r="F104" i="3"/>
  <c r="G104" i="3"/>
  <c r="H104" i="3"/>
  <c r="I104" i="3"/>
  <c r="J104" i="3"/>
  <c r="E117" i="3"/>
  <c r="F117" i="3"/>
  <c r="G117" i="3"/>
  <c r="H117" i="3"/>
  <c r="I117" i="3"/>
  <c r="J117" i="3"/>
  <c r="E74" i="3"/>
  <c r="F74" i="3"/>
  <c r="G74" i="3"/>
  <c r="H74" i="3"/>
  <c r="I74" i="3"/>
  <c r="J74" i="3"/>
  <c r="E96" i="3"/>
  <c r="F96" i="3"/>
  <c r="G96" i="3"/>
  <c r="H96" i="3"/>
  <c r="I96" i="3"/>
  <c r="J96" i="3"/>
  <c r="E113" i="3"/>
  <c r="F113" i="3"/>
  <c r="G113" i="3"/>
  <c r="H113" i="3"/>
  <c r="I113" i="3"/>
  <c r="J113" i="3"/>
  <c r="H18" i="3"/>
  <c r="H50" i="3"/>
  <c r="H12" i="3"/>
  <c r="H36" i="3"/>
  <c r="H15" i="3"/>
  <c r="H128" i="3"/>
  <c r="E25" i="3"/>
  <c r="F25" i="3"/>
  <c r="G25" i="3"/>
  <c r="H25" i="3"/>
  <c r="I25" i="3"/>
  <c r="J25" i="3"/>
  <c r="E20" i="3"/>
  <c r="F20" i="3"/>
  <c r="H20" i="3"/>
  <c r="I20" i="3"/>
  <c r="J20" i="3"/>
  <c r="E3" i="3"/>
  <c r="F3" i="3"/>
  <c r="H3" i="3"/>
  <c r="I3" i="3"/>
  <c r="J3" i="3"/>
  <c r="E40" i="3"/>
  <c r="F40" i="3"/>
  <c r="H40" i="3"/>
  <c r="I40" i="3"/>
  <c r="J40" i="3"/>
  <c r="E19" i="3"/>
  <c r="F19" i="3"/>
  <c r="G19" i="3"/>
  <c r="H19" i="3"/>
  <c r="I19" i="3"/>
  <c r="J19" i="3"/>
  <c r="E5" i="3"/>
  <c r="F5" i="3"/>
  <c r="G5" i="3"/>
  <c r="H5" i="3"/>
  <c r="I5" i="3"/>
  <c r="J5" i="3"/>
  <c r="E35" i="3"/>
  <c r="F35" i="3"/>
  <c r="H35" i="3"/>
  <c r="I35" i="3"/>
  <c r="J35" i="3"/>
  <c r="E33" i="3"/>
  <c r="F33" i="3"/>
  <c r="G33" i="3"/>
  <c r="H33" i="3"/>
  <c r="H47" i="3"/>
  <c r="E86" i="3"/>
  <c r="F86" i="3"/>
  <c r="G86" i="3"/>
  <c r="H86" i="3"/>
  <c r="I86" i="3"/>
  <c r="J86" i="3"/>
  <c r="E75" i="3"/>
  <c r="F75" i="3"/>
  <c r="G75" i="3"/>
  <c r="H75" i="3"/>
  <c r="I75" i="3"/>
  <c r="J75" i="3"/>
  <c r="E52" i="3"/>
  <c r="F52" i="3"/>
  <c r="G52" i="3"/>
  <c r="H52" i="3"/>
  <c r="I52" i="3"/>
  <c r="J52" i="3"/>
  <c r="E109" i="3"/>
  <c r="F109" i="3"/>
  <c r="G109" i="3"/>
  <c r="H109" i="3"/>
  <c r="I109" i="3"/>
  <c r="J109" i="3"/>
  <c r="E116" i="3"/>
  <c r="F116" i="3"/>
  <c r="H116" i="3"/>
  <c r="I116" i="3"/>
  <c r="J116" i="3"/>
  <c r="E77" i="3"/>
  <c r="F77" i="3"/>
  <c r="G77" i="3"/>
  <c r="H77" i="3"/>
  <c r="I77" i="3"/>
  <c r="J77" i="3"/>
  <c r="E68" i="3"/>
  <c r="F68" i="3"/>
  <c r="G68" i="3"/>
  <c r="H68" i="3"/>
  <c r="I68" i="3"/>
  <c r="J68" i="3"/>
  <c r="E103" i="3"/>
  <c r="F103" i="3"/>
  <c r="G103" i="3"/>
  <c r="H103" i="3"/>
  <c r="I103" i="3"/>
  <c r="J103" i="3"/>
  <c r="E119" i="3"/>
  <c r="F119" i="3"/>
  <c r="I119" i="3"/>
  <c r="J119" i="3"/>
  <c r="E66" i="3"/>
  <c r="F66" i="3"/>
  <c r="G66" i="3"/>
  <c r="H66" i="3"/>
  <c r="I66" i="3"/>
  <c r="J66" i="3"/>
  <c r="B110" i="3"/>
  <c r="B94" i="3"/>
  <c r="B105" i="3"/>
  <c r="B108" i="3"/>
  <c r="B118" i="3"/>
  <c r="B112" i="3"/>
  <c r="B67" i="3"/>
  <c r="B54" i="3"/>
  <c r="B76" i="3"/>
  <c r="B73" i="3"/>
  <c r="B70" i="3"/>
  <c r="B58" i="3"/>
  <c r="B57" i="3"/>
  <c r="B49" i="3"/>
  <c r="B39" i="3"/>
  <c r="B14" i="3"/>
  <c r="B90" i="3"/>
  <c r="B92" i="3"/>
  <c r="B32" i="3"/>
  <c r="B27" i="3"/>
  <c r="B17" i="3"/>
  <c r="B170" i="3"/>
  <c r="B169" i="3"/>
  <c r="B168" i="3"/>
  <c r="B176" i="3"/>
  <c r="B177" i="3"/>
  <c r="B178" i="3"/>
  <c r="B180" i="3"/>
  <c r="B183" i="3"/>
  <c r="B182" i="3"/>
  <c r="B175" i="3"/>
  <c r="B186" i="3"/>
  <c r="B163" i="3"/>
  <c r="B129" i="3"/>
  <c r="B114" i="3"/>
  <c r="B132" i="3"/>
  <c r="B131" i="3"/>
  <c r="B130" i="3"/>
  <c r="B122" i="3"/>
  <c r="B121" i="3"/>
  <c r="B120" i="3"/>
  <c r="B135" i="3"/>
  <c r="B134" i="3"/>
  <c r="B133" i="3"/>
  <c r="B101" i="3"/>
  <c r="B102" i="3"/>
  <c r="B126" i="3"/>
  <c r="B125" i="3"/>
  <c r="B127" i="3"/>
  <c r="B124" i="3"/>
  <c r="B123" i="3"/>
  <c r="B157" i="3"/>
  <c r="B150" i="3"/>
  <c r="B151" i="3"/>
  <c r="B152" i="3"/>
  <c r="B71" i="3"/>
  <c r="B85" i="3"/>
  <c r="B156" i="3"/>
  <c r="B155" i="3"/>
  <c r="B84" i="3"/>
  <c r="B83" i="3"/>
  <c r="B65" i="3"/>
  <c r="B64" i="3"/>
  <c r="B173" i="3"/>
  <c r="B172" i="3"/>
  <c r="B171" i="3"/>
  <c r="B181" i="3"/>
  <c r="B185" i="3"/>
  <c r="B187" i="3"/>
  <c r="B164" i="3"/>
  <c r="B166" i="3"/>
  <c r="B165" i="3"/>
  <c r="B158" i="3"/>
  <c r="B160" i="3"/>
  <c r="B45" i="3"/>
  <c r="B38" i="3"/>
  <c r="B48" i="3"/>
  <c r="B31" i="3"/>
  <c r="B30" i="3"/>
  <c r="B29" i="3"/>
  <c r="B144" i="3"/>
  <c r="B137" i="3"/>
  <c r="B136" i="3"/>
  <c r="B16" i="3"/>
  <c r="B148" i="3"/>
  <c r="B147" i="3"/>
  <c r="B146" i="3"/>
  <c r="B145" i="3"/>
  <c r="B8" i="3"/>
  <c r="B7" i="3"/>
  <c r="B140" i="3"/>
  <c r="B139" i="3"/>
  <c r="B138" i="3"/>
  <c r="B142" i="3"/>
  <c r="B141" i="3"/>
  <c r="B143" i="3"/>
  <c r="B95" i="3"/>
  <c r="B117" i="3"/>
  <c r="B106" i="3"/>
  <c r="B107" i="3"/>
  <c r="B104" i="3"/>
  <c r="B96" i="3"/>
  <c r="B113" i="3"/>
  <c r="B91" i="3"/>
  <c r="B55" i="3"/>
  <c r="B53" i="3"/>
  <c r="B74" i="3"/>
  <c r="B72" i="3"/>
  <c r="B69" i="3"/>
  <c r="B174" i="3"/>
  <c r="B159" i="3"/>
  <c r="B42" i="3"/>
  <c r="B22" i="3"/>
  <c r="B21" i="3"/>
  <c r="B10" i="3"/>
  <c r="B9" i="3"/>
  <c r="B89" i="3"/>
  <c r="B87" i="3"/>
  <c r="B128" i="3"/>
  <c r="B98" i="3"/>
  <c r="B97" i="3"/>
  <c r="B93" i="3"/>
  <c r="B59" i="3"/>
  <c r="B62" i="3"/>
  <c r="B61" i="3"/>
  <c r="B56" i="3"/>
  <c r="B154" i="3"/>
  <c r="B153" i="3"/>
  <c r="B167" i="3"/>
  <c r="B179" i="3"/>
  <c r="B184" i="3"/>
  <c r="B162" i="3"/>
  <c r="B161" i="3"/>
  <c r="B46" i="3"/>
  <c r="B51" i="3"/>
  <c r="B50" i="3"/>
  <c r="B41" i="3"/>
  <c r="B44" i="3"/>
  <c r="B43" i="3"/>
  <c r="B37" i="3"/>
  <c r="B36" i="3"/>
  <c r="B24" i="3"/>
  <c r="B28" i="3"/>
  <c r="B18" i="3"/>
  <c r="B23" i="3"/>
  <c r="B149" i="3"/>
  <c r="B4" i="3"/>
  <c r="B15" i="3"/>
  <c r="B12" i="3"/>
  <c r="B11" i="3"/>
  <c r="B13" i="3"/>
  <c r="B115" i="3"/>
  <c r="B103" i="3"/>
  <c r="B66" i="3"/>
  <c r="B77" i="3"/>
  <c r="B68" i="3"/>
  <c r="B109" i="3"/>
  <c r="B116" i="3"/>
  <c r="B86" i="3"/>
  <c r="B119" i="3"/>
  <c r="B52" i="3"/>
  <c r="B75" i="3"/>
  <c r="B35" i="3"/>
  <c r="B20" i="3"/>
  <c r="B40" i="3"/>
  <c r="B33" i="3"/>
  <c r="B25" i="3"/>
  <c r="B19" i="3"/>
  <c r="B3" i="3"/>
  <c r="B5" i="3"/>
  <c r="B81" i="3"/>
  <c r="B100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3" i="3"/>
  <c r="A4" i="3"/>
  <c r="A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7" i="3"/>
  <c r="A28" i="3"/>
  <c r="A29" i="3"/>
  <c r="A30" i="3"/>
  <c r="A31" i="3"/>
  <c r="A32" i="3"/>
  <c r="A33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1" i="3"/>
  <c r="A62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80" i="3"/>
  <c r="A81" i="3"/>
  <c r="A82" i="3"/>
  <c r="A83" i="3"/>
  <c r="A84" i="3"/>
  <c r="A85" i="3"/>
  <c r="A86" i="3"/>
  <c r="A87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3" i="3"/>
  <c r="A141" i="3"/>
  <c r="A142" i="3"/>
  <c r="A144" i="3"/>
  <c r="A145" i="3"/>
  <c r="L81" i="3"/>
  <c r="L100" i="3"/>
  <c r="K6" i="3"/>
  <c r="M6" i="3"/>
  <c r="T6" i="3"/>
  <c r="K26" i="3"/>
  <c r="M26" i="3"/>
  <c r="T26" i="3"/>
  <c r="K34" i="3"/>
  <c r="M34" i="3"/>
  <c r="T34" i="3"/>
  <c r="K60" i="3"/>
  <c r="M60" i="3"/>
  <c r="T60" i="3"/>
  <c r="K63" i="3"/>
  <c r="M63" i="3"/>
  <c r="T63" i="3"/>
  <c r="K78" i="3"/>
  <c r="M78" i="3"/>
  <c r="T78" i="3"/>
  <c r="K79" i="3"/>
  <c r="M79" i="3"/>
  <c r="T79" i="3"/>
  <c r="K88" i="3"/>
  <c r="M88" i="3"/>
  <c r="T88" i="3"/>
  <c r="K111" i="3"/>
  <c r="M111" i="3"/>
  <c r="T111" i="3"/>
  <c r="E81" i="3"/>
  <c r="F81" i="3"/>
  <c r="G81" i="3"/>
  <c r="H81" i="3"/>
  <c r="I81" i="3"/>
  <c r="J81" i="3"/>
  <c r="N81" i="3"/>
  <c r="E100" i="3"/>
  <c r="F100" i="3"/>
  <c r="G100" i="3"/>
  <c r="H100" i="3"/>
  <c r="I100" i="3"/>
  <c r="J100" i="3"/>
  <c r="N100" i="3"/>
  <c r="E6" i="3"/>
  <c r="F6" i="3"/>
  <c r="G6" i="3"/>
  <c r="H6" i="3"/>
  <c r="I6" i="3"/>
  <c r="J6" i="3"/>
  <c r="E26" i="3"/>
  <c r="F26" i="3"/>
  <c r="G26" i="3"/>
  <c r="H26" i="3"/>
  <c r="I26" i="3"/>
  <c r="J26" i="3"/>
  <c r="E34" i="3"/>
  <c r="F34" i="3"/>
  <c r="G34" i="3"/>
  <c r="H34" i="3"/>
  <c r="I34" i="3"/>
  <c r="J34" i="3"/>
  <c r="E60" i="3"/>
  <c r="F60" i="3"/>
  <c r="G60" i="3"/>
  <c r="H60" i="3"/>
  <c r="I60" i="3"/>
  <c r="J60" i="3"/>
  <c r="E63" i="3"/>
  <c r="F63" i="3"/>
  <c r="G63" i="3"/>
  <c r="H63" i="3"/>
  <c r="I63" i="3"/>
  <c r="J63" i="3"/>
  <c r="E78" i="3"/>
  <c r="F78" i="3"/>
  <c r="G78" i="3"/>
  <c r="H78" i="3"/>
  <c r="I78" i="3"/>
  <c r="J78" i="3"/>
  <c r="E79" i="3"/>
  <c r="F79" i="3"/>
  <c r="G79" i="3"/>
  <c r="H79" i="3"/>
  <c r="I79" i="3"/>
  <c r="J79" i="3"/>
  <c r="E88" i="3"/>
  <c r="F88" i="3"/>
  <c r="G88" i="3"/>
  <c r="H88" i="3"/>
  <c r="I88" i="3"/>
  <c r="J88" i="3"/>
  <c r="E111" i="3"/>
  <c r="F111" i="3"/>
  <c r="G111" i="3"/>
  <c r="H111" i="3"/>
  <c r="I111" i="3"/>
  <c r="J111" i="3"/>
  <c r="B60" i="3"/>
  <c r="B63" i="3"/>
  <c r="B78" i="3"/>
  <c r="B79" i="3"/>
  <c r="B111" i="3"/>
  <c r="A111" i="3"/>
  <c r="A60" i="3"/>
  <c r="A63" i="3"/>
  <c r="A78" i="3"/>
  <c r="A79" i="3"/>
  <c r="A88" i="3"/>
  <c r="A6" i="3"/>
  <c r="A26" i="3"/>
  <c r="A34" i="3"/>
</calcChain>
</file>

<file path=xl/sharedStrings.xml><?xml version="1.0" encoding="utf-8"?>
<sst xmlns="http://schemas.openxmlformats.org/spreadsheetml/2006/main" count="3380" uniqueCount="673">
  <si>
    <t>code:</t>
  </si>
  <si>
    <t>cai_map-2sep16_DE.pro</t>
  </si>
  <si>
    <t>of</t>
  </si>
  <si>
    <t>6pm</t>
  </si>
  <si>
    <t>date:</t>
  </si>
  <si>
    <t>name</t>
  </si>
  <si>
    <t>total</t>
  </si>
  <si>
    <t>mask</t>
  </si>
  <si>
    <t>object</t>
  </si>
  <si>
    <t>unknown</t>
  </si>
  <si>
    <t>hole</t>
  </si>
  <si>
    <t>metal</t>
  </si>
  <si>
    <t>troilite-FeS</t>
  </si>
  <si>
    <t>MgAl2O4-spinel</t>
  </si>
  <si>
    <t>TiO2</t>
  </si>
  <si>
    <t>perovskite-CaTiO3</t>
  </si>
  <si>
    <t>silica</t>
  </si>
  <si>
    <t>corundum</t>
  </si>
  <si>
    <t>hibonite</t>
  </si>
  <si>
    <t>olivine</t>
  </si>
  <si>
    <t>glass</t>
  </si>
  <si>
    <t>Ca-poor-pyroxene</t>
  </si>
  <si>
    <t>Ca-rich-pyroxene</t>
  </si>
  <si>
    <t>melilite</t>
  </si>
  <si>
    <t>anorthite</t>
  </si>
  <si>
    <t>ilmenite-FeTiO3</t>
  </si>
  <si>
    <t>albite</t>
  </si>
  <si>
    <t>xx</t>
  </si>
  <si>
    <t>pixels</t>
  </si>
  <si>
    <t>pxlCount</t>
  </si>
  <si>
    <t>fraction</t>
  </si>
  <si>
    <t>Colony-4595-t2-ps1A-c2-p24-masked</t>
  </si>
  <si>
    <t>pp</t>
  </si>
  <si>
    <t>Colony-4595-t2-ps1A-c2-p25-masked</t>
  </si>
  <si>
    <t>Colony-4595-t2-ps1A-c4-p1-masked</t>
  </si>
  <si>
    <t>Colony-4595-t2-ps1A-c7-p1-masked</t>
  </si>
  <si>
    <t>Colony-4595-t2-ps1A-c8-p1-masked</t>
  </si>
  <si>
    <t>Colony-4595-t3-ps2A-c13-p1-masked</t>
  </si>
  <si>
    <t>Colony-4595-t3-ps2A-c39-p1-masked</t>
  </si>
  <si>
    <t>Colony-4595-t3-ps2A-c41-p1-masked</t>
  </si>
  <si>
    <t>Colony-4595-t3-ps2A-c43-p1-masked</t>
  </si>
  <si>
    <t>Colony-4595-t3-ps2A-c43-p2-masked</t>
  </si>
  <si>
    <t>Colony-4595-t3-ps2A-c43-p3-masked</t>
  </si>
  <si>
    <t>Colony-4595-t3-ps2A-c43-p4-masked</t>
  </si>
  <si>
    <t>Colony-4595-t3-ps2A-c43-p5-masked</t>
  </si>
  <si>
    <t>Colony-4595-t3-ps2A-c46-p1-masked</t>
  </si>
  <si>
    <t>Colony-4595-t3-ps3A-c30-p1-masked</t>
  </si>
  <si>
    <t>Colony-4595-t3-ps3A-c30-p2-masked</t>
  </si>
  <si>
    <t>Colony-4595-t3-ps3A-c30-p3-masked</t>
  </si>
  <si>
    <t>Colony-4595-t3-ps3A-c36a-p1-masked</t>
  </si>
  <si>
    <t>Colony-4595-t3-ps3A-c36a-p2-masked</t>
  </si>
  <si>
    <t>Colony-4595-t3-ps3A-c36a-p3-masked</t>
  </si>
  <si>
    <t>Colony-4595-t3-ps3A-c37-p1-masked</t>
  </si>
  <si>
    <t>Colony-4595-t3-ps3A-c37-p2-masked</t>
  </si>
  <si>
    <t>Colony-4595-t3-ps3A-c40a-p1-masked</t>
  </si>
  <si>
    <t>Colony-4595-t3-ps3A-c41-p1-masked</t>
  </si>
  <si>
    <t>Colony-4595-t3-ps3A-c41-p2-masked</t>
  </si>
  <si>
    <t>Colony-4595-t3-ps3A-c41-p3-masked</t>
  </si>
  <si>
    <t>Colony-4595-t3-ps3A-c44-p1-masked</t>
  </si>
  <si>
    <t>Colony-4595-t3-ps3A-c44-p2-masked</t>
  </si>
  <si>
    <t>Colony-4595-t3-ps3A-c45a-p2-masked</t>
  </si>
  <si>
    <t>Colony-4595-t3-ps3A-c45b-p3-masked</t>
  </si>
  <si>
    <t>Colony-4595-t3-ps3A-c45c-p1-masked</t>
  </si>
  <si>
    <t>Colony-4595-t3-ps3A-c48-p1-masked</t>
  </si>
  <si>
    <t>Colony-4595-t3-ps3A-c48-p2-masked</t>
  </si>
  <si>
    <t>Moss-5185-t1-ps1B-c1-p1-masked</t>
  </si>
  <si>
    <t>Moss-5185-t1-ps1B-c1-p2-masked</t>
  </si>
  <si>
    <t>Moss-5185-t1-ps1B-c3a-p1-masked</t>
  </si>
  <si>
    <t>Moss-5185-t1-ps1B-c3a-p3-masked</t>
  </si>
  <si>
    <t>Moss-5185-t1-ps1B-c3b-p2-masked</t>
  </si>
  <si>
    <t>Moss-5185-t1-ps1B-c4-p1-masked</t>
  </si>
  <si>
    <t>Moss-5185-t1-ps1B-c5-p1-masked</t>
  </si>
  <si>
    <t>Moss-5185-t1-ps1B-c5-p2-masked</t>
  </si>
  <si>
    <t>Moss-5185-t1-ps1B-c6-p1-masked</t>
  </si>
  <si>
    <t>Moss-5185-t1-ps1B-c6-p2-masked</t>
  </si>
  <si>
    <t>Moss-5185-t1-ps1B-c7-p1-masked</t>
  </si>
  <si>
    <t>Moss-5185-t1-ps1B-c9-p1-masked</t>
  </si>
  <si>
    <t>Moss-5185-t1-ps1B-c9-p2-masked</t>
  </si>
  <si>
    <t>Moss-5185-t1-ps1B-c10a-p2-masked</t>
  </si>
  <si>
    <t>Moss-5185-t1-ps1B-c10b-p1-masked</t>
  </si>
  <si>
    <t>Moss-5185-t1-ps1B-c11-p1-masked</t>
  </si>
  <si>
    <t>Moss-5185-t1-ps1B-c11-p2-masked</t>
  </si>
  <si>
    <t>Moss-5185-t1-ps1B-c11-p3-masked</t>
  </si>
  <si>
    <t>Moss-5185-t1-ps1B-c12-r-masked</t>
  </si>
  <si>
    <t>Moss-5185-t1-ps1B-c14a-p1-masked</t>
  </si>
  <si>
    <t>Moss-5185-t1-ps1B-c18-r-masked</t>
  </si>
  <si>
    <t>Moss-5185-t1-ps1B-c19-r-masked</t>
  </si>
  <si>
    <t>Moss-5185-t1-ps1B-c20-p1-masked</t>
  </si>
  <si>
    <t>Moss-5185-t1-ps1B-c20-r-masked</t>
  </si>
  <si>
    <t>Moss-5185-t1-ps1B-c22-p1-masked</t>
  </si>
  <si>
    <t>Moss-5185-t1-ps1B-c22-p2-masked</t>
  </si>
  <si>
    <t>Moss-5185-t1-ps1B-c22-p3-masked</t>
  </si>
  <si>
    <t>Moss-5185-t1-ps1B-c22-p4-masked</t>
  </si>
  <si>
    <t>Moss-5185-t1-ps1B-c22-p5-masked</t>
  </si>
  <si>
    <t>Moss-5185-t1-ps1B-c23a-p1-masked</t>
  </si>
  <si>
    <t>Moss-5185-t1-ps1B-c23a-p2-masked</t>
  </si>
  <si>
    <t>Moss-5185-t1-ps1B-c23a-p3-masked</t>
  </si>
  <si>
    <t>Moss-5185-t1-ps1B-c23a-p4-masked</t>
  </si>
  <si>
    <t>Moss-5185-t1-ps1B-c24a-p1-masked</t>
  </si>
  <si>
    <t>Moss-5185-t1-ps1B-c33-p1-masked</t>
  </si>
  <si>
    <t>Moss-5185-t1-ps1B-c33-p2-masked</t>
  </si>
  <si>
    <t>Moss-5185-t1-ps1B-c33-p3-masked</t>
  </si>
  <si>
    <t>Moss-5185-t1-ps1B-c34-p1-masked</t>
  </si>
  <si>
    <t>Moss-5185-t1-ps1B-c34-p2-masked</t>
  </si>
  <si>
    <t>Moss-5185-t1-ps1B-c37-p1-masked</t>
  </si>
  <si>
    <t>Moss-5185-t1-ps1B-c37-p2-masked</t>
  </si>
  <si>
    <t>Moss-5185-t1-ps2A-c1-r-masked</t>
  </si>
  <si>
    <t>Moss-5185-t1-ps2A-c4a-p1-masked</t>
  </si>
  <si>
    <t>Moss-5185-t1-ps2A-c4b-r-masked</t>
  </si>
  <si>
    <t>Moss-5185-t1-ps2A-c5a-p1-masked</t>
  </si>
  <si>
    <t>Moss-5185-t1-ps2A-c5a-r-masked</t>
  </si>
  <si>
    <t>Moss-5185-t1-ps2A-c8-p1-masked</t>
  </si>
  <si>
    <t>Moss-5185-t1-ps2A-c11-p1-masked</t>
  </si>
  <si>
    <t>Moss-5185-t1-ps2A-c11-p2-masked</t>
  </si>
  <si>
    <t>Moss-5185-t1-ps2A-c13-r-masked</t>
  </si>
  <si>
    <t>Moss-5185-t1-ps2A-c14-r-masked</t>
  </si>
  <si>
    <t>Moss-5185-t1-ps2A-c17-p1-masked</t>
  </si>
  <si>
    <t>Moss-5185-t1-ps2A-c18-p0-masked</t>
  </si>
  <si>
    <t>Moss-5185-t1-ps2A-c18-p1-masked</t>
  </si>
  <si>
    <t>Moss-5185-t1-ps2A-c18-r-masked</t>
  </si>
  <si>
    <t>Moss-5185-t1-ps2A-c19-p1-masked</t>
  </si>
  <si>
    <t>Moss-5185-t1-ps2A-c19-p2-masked</t>
  </si>
  <si>
    <t>Moss-5185-t1-ps2A-c20-r-masked</t>
  </si>
  <si>
    <t>Moss-5185-t1-ps2A-c25-p1-masked</t>
  </si>
  <si>
    <t>Moss-5185-t1-ps2A-c25-p2-masked</t>
  </si>
  <si>
    <t>Moss-5185-t1-ps2A-c25-p3-masked</t>
  </si>
  <si>
    <t>Moss-5185-t1-ps2A-c25-p4-masked</t>
  </si>
  <si>
    <t>Moss-5185-t1-ps2A-c26a-p3-masked</t>
  </si>
  <si>
    <t>Moss-5185-t1-ps2A-c26b-p1-masked</t>
  </si>
  <si>
    <t>Moss-5185-t1-ps2A-c26b-p2-masked</t>
  </si>
  <si>
    <t>Moss-5185-t1-ps2A-c33-p1-masked</t>
  </si>
  <si>
    <t>Moss-5185-t1-ps2A-c37-p1-masked</t>
  </si>
  <si>
    <t>Moss-5185-t1-ps2A-c37-p2-masked</t>
  </si>
  <si>
    <t>Moss-5185-t1-ps2A-c37-p3-masked</t>
  </si>
  <si>
    <t>Moss-5185-t1-ps2A-c40-p1-masked</t>
  </si>
  <si>
    <t>Moss-5185-t1-ps2A-c40-p2-masked</t>
  </si>
  <si>
    <t>Moss-5185-t1-ps2A-c41-p1-masked</t>
  </si>
  <si>
    <t>Moss-5185-t1-ps2A-c42-p1-masked</t>
  </si>
  <si>
    <t>Moss-5185-t1-ps2A-c42-p2-masked</t>
  </si>
  <si>
    <t>Moss-5185-t1-ps2A-c54-p1-masked</t>
  </si>
  <si>
    <t>Moss-5185-t1-ps2A-c54-p2-masked</t>
  </si>
  <si>
    <t>Moss-5185-t1-ps2A-c54-p3-masked</t>
  </si>
  <si>
    <t>Moss-5185-t1-ps2A-c54-p4-masked</t>
  </si>
  <si>
    <t>Moss-5185-t1-ps2A-c57-p1-masked</t>
  </si>
  <si>
    <t>Moss-5185-t1-ps2A-c57-p2-masked</t>
  </si>
  <si>
    <t>Moss-5185-t1-ps2A-c58-p1-masked</t>
  </si>
  <si>
    <t>Moss-5185-t1-ps2A-c58-p2-masked</t>
  </si>
  <si>
    <t>Moss-5185-t1-ps2A-c62-p1-masked</t>
  </si>
  <si>
    <t>Moss-5185-t1-ps2A-c62-p2-masked</t>
  </si>
  <si>
    <t>Moss-5185-t1-ps2A-c63-p1-masked</t>
  </si>
  <si>
    <t>Moss-5185-t1-ps2A-c63-p2-masked</t>
  </si>
  <si>
    <t>Moss-5185-t1-ps2A-c65-p1-masked</t>
  </si>
  <si>
    <t>Moss-5185-t1-ps2A-c65-p2-masked</t>
  </si>
  <si>
    <t>Moss-5185-t1-ps2A-c65-p3-masked</t>
  </si>
  <si>
    <t>Moss-5185-t1-ps2A-c66-p1-masked</t>
  </si>
  <si>
    <t>Colony-4595-t3-ps2A-c2-p1-masked</t>
  </si>
  <si>
    <t>Colony-4595-t3-ps2A-c2-p2-masked</t>
  </si>
  <si>
    <t>Colony-4595-t3-ps2A-c2-r-masked</t>
  </si>
  <si>
    <t>Colony-4595-t3-ps2A-c5a-p1-masked</t>
  </si>
  <si>
    <t>Colony-4595-t3-ps2A-c5a-p2-masked</t>
  </si>
  <si>
    <t>Colony-4595-t3-ps2A-c6-r-masked</t>
  </si>
  <si>
    <t>Colony-4595-t3-ps2A-c8-p1-masked</t>
  </si>
  <si>
    <t>Colony-4595-t3-ps2A-c8-p2-masked</t>
  </si>
  <si>
    <t>Colony-4595-t3-ps2A-c9-p1-masked</t>
  </si>
  <si>
    <t>Colony-4595-t3-ps2A-c9-r-masked</t>
  </si>
  <si>
    <t>Colony-4595-t3-ps2A-c10-p1-masked</t>
  </si>
  <si>
    <t>Colony-4595-t3-ps2A-c11-r-masked</t>
  </si>
  <si>
    <t>Colony-4595-t3-ps2A-c12a-p1-masked</t>
  </si>
  <si>
    <t>Colony-4595-t3-ps2A-c12a-p2-masked</t>
  </si>
  <si>
    <t>Colony-4595-t3-ps2A-c16-p1-masked</t>
  </si>
  <si>
    <t>Colony-4595-t3-ps2A-c16-p2-masked</t>
  </si>
  <si>
    <t>Colony-4595-t3-ps2A-c18-r-masked</t>
  </si>
  <si>
    <t>Colony-4595-t3-ps2A-c19-r-masked</t>
  </si>
  <si>
    <t>Colony-4595-t3-ps2A-c20-p1-masked</t>
  </si>
  <si>
    <t>Colony-4595-t3-ps2A-c29-p1-masked</t>
  </si>
  <si>
    <t>Colony-4595-t3-ps2A-c29-p2-masked</t>
  </si>
  <si>
    <t>Colony-4595-t3-ps2A-c37a-p1-masked</t>
  </si>
  <si>
    <t>Colony-4595-t3-ps2A-c37a-p2-masked</t>
  </si>
  <si>
    <t>Colony-4595-t3-ps2A-c38-p1-masked</t>
  </si>
  <si>
    <t>Colony-4595-t3-ps2A-c38-p2-masked</t>
  </si>
  <si>
    <t>Colony-4595-t3-ps2A-c38-p3-masked</t>
  </si>
  <si>
    <t>Colony-4595-t3-ps3A-c5-p1-masked</t>
  </si>
  <si>
    <t>Colony-4595-t3-ps3A-c5-p2-masked</t>
  </si>
  <si>
    <t>Colony-4595-t3-ps3A-c20-p1-masked</t>
  </si>
  <si>
    <t>Colony-4595-t3-ps3A-c20-p2-masked</t>
  </si>
  <si>
    <t>Colony-4595-t3-ps3A-c21-p1-masked</t>
  </si>
  <si>
    <t>Colony-4595-t3-ps3A-c26-p1-masked</t>
  </si>
  <si>
    <t>Colony-4595-t3-ps3A-c28a-p1-masked</t>
  </si>
  <si>
    <t>Colony-4595-t3-ps3A-c28b-p2-masked</t>
  </si>
  <si>
    <t>Colony-4595-t3-ps3A-c38-p1-masked</t>
  </si>
  <si>
    <t>Colony-4595-t2-ps1A-c22a-p35-masked</t>
  </si>
  <si>
    <t>Colony-4595-t2-ps1A-c22a-p37-masked</t>
  </si>
  <si>
    <t>Colony-4595-t2-ps1A-c23-p1-masked</t>
  </si>
  <si>
    <t>Colony-4595-t3-ps1A-c1-p1-masked</t>
  </si>
  <si>
    <t>Colony-4595-t3-ps1A-c2-p39-masked</t>
  </si>
  <si>
    <t>Colony-4595-t3-ps1A-c3-p1-masked</t>
  </si>
  <si>
    <t>Colony-4595-t3-ps1A-c4-p28-masked</t>
  </si>
  <si>
    <t>Colony-4595-t3-ps1A-c5a-p1-masked</t>
  </si>
  <si>
    <t>Colony-4595-t3-ps1A-c7-p1-masked</t>
  </si>
  <si>
    <t>Colony-4595-t3-ps1A-c10-p5-masked</t>
  </si>
  <si>
    <t>Colony-4595-t3-ps1A-c10-p6-masked</t>
  </si>
  <si>
    <t>Colony-4595-t3-ps1A-c12a-p1-masked</t>
  </si>
  <si>
    <t>Colony-4595-t3-ps1A-c12b-p2-masked</t>
  </si>
  <si>
    <t>Colony-4595-t3-ps1A-c13-p1-masked</t>
  </si>
  <si>
    <t>Colony-4595-t2-ps1A-c25-p1-masked</t>
  </si>
  <si>
    <t>Colony-4595-t3-ps1A-c15-p1-masked</t>
  </si>
  <si>
    <t>Colony-4595-t3-ps1A-c16a-p1-masked</t>
  </si>
  <si>
    <t>Colony-4595-t3-ps1A-c17-p1-masked</t>
  </si>
  <si>
    <t>Colony-4595-t3-ps1A-c19-p1-masked</t>
  </si>
  <si>
    <t>Colony-4595-t3-ps1A-c20-p1-masked</t>
  </si>
  <si>
    <t>Colony-4595-t3-ps1A-c21-p17-masked</t>
  </si>
  <si>
    <t>Colony-4595-t3-ps1A-c21-p18-masked</t>
  </si>
  <si>
    <t>Colony-4595-t3-ps1A-c22a-p14-masked</t>
  </si>
  <si>
    <t>Colony-4595-t3-ps1A-c22a-p15-masked</t>
  </si>
  <si>
    <t>Colony-4595-t3-ps1A-c22a-p16-masked</t>
  </si>
  <si>
    <t>mask and holes</t>
  </si>
  <si>
    <t>ID of unknown</t>
  </si>
  <si>
    <t>shorthand ID</t>
  </si>
  <si>
    <t>o</t>
  </si>
  <si>
    <t>x</t>
  </si>
  <si>
    <t>af</t>
  </si>
  <si>
    <t>c</t>
  </si>
  <si>
    <t>g</t>
  </si>
  <si>
    <t>m</t>
  </si>
  <si>
    <t>s</t>
  </si>
  <si>
    <t>f</t>
  </si>
  <si>
    <t>original shorthand</t>
  </si>
  <si>
    <t>component mineral</t>
  </si>
  <si>
    <t>px/olv, spn, cpx, glass</t>
  </si>
  <si>
    <t>glass, cpx, px</t>
  </si>
  <si>
    <t>Al-phase</t>
  </si>
  <si>
    <t>cpx, perov, glass (rly melilite)</t>
  </si>
  <si>
    <t>cpx, spn, mel</t>
  </si>
  <si>
    <t>cpx, glass</t>
  </si>
  <si>
    <t>spn</t>
  </si>
  <si>
    <t>cpx, spn, mel, glass (rly spn or mel), olv/px</t>
  </si>
  <si>
    <t>cpx, spn, mel, glass (rly mel)</t>
  </si>
  <si>
    <t>cpx, spn, mel, px/olv, glass (rly spn)</t>
  </si>
  <si>
    <t>spn/mel</t>
  </si>
  <si>
    <t>mel (rly cpx), spn (rly Al-phase)</t>
  </si>
  <si>
    <t>spn, cpx, hib, perov, cpx, glass (rly cpx)</t>
  </si>
  <si>
    <t>cpx, glass, px, glass</t>
  </si>
  <si>
    <t>spn, cpx, mel, px/olv</t>
  </si>
  <si>
    <t>mel/cpx</t>
  </si>
  <si>
    <t>cpx, mel, glass (rly mel), spn</t>
  </si>
  <si>
    <t>cpx, glass, anor, px, olv</t>
  </si>
  <si>
    <t>glass/anor</t>
  </si>
  <si>
    <t>px, anor, cpx</t>
  </si>
  <si>
    <t>glass, cpx, anor, px</t>
  </si>
  <si>
    <t>p</t>
  </si>
  <si>
    <t>px</t>
  </si>
  <si>
    <t>cpx, mel, spn, anor</t>
  </si>
  <si>
    <t>cpx, glass (rly cpx)</t>
  </si>
  <si>
    <t>spn, Al-phase</t>
  </si>
  <si>
    <t>mel, spn, anor (rly mel), hib (rly mel)</t>
  </si>
  <si>
    <t>mel</t>
  </si>
  <si>
    <t>mel (rly cpx)</t>
  </si>
  <si>
    <t>spn, mel (rly cpx)</t>
  </si>
  <si>
    <t>mel (rly cpx/spn), spn (rly olv)</t>
  </si>
  <si>
    <t>aoa</t>
  </si>
  <si>
    <t>mel (rly cpx/spn), spn (rly olv/px), px</t>
  </si>
  <si>
    <t>spn (rly px/olv), mel (rly glass)</t>
  </si>
  <si>
    <t>spn (rly px/olv)</t>
  </si>
  <si>
    <t>mel (rly glass)</t>
  </si>
  <si>
    <t>spn (rly olv)</t>
  </si>
  <si>
    <t>spn (rly olv/px)</t>
  </si>
  <si>
    <t>spn, hib, mel, perov</t>
  </si>
  <si>
    <t>spn, cpx, mel, perov</t>
  </si>
  <si>
    <t>spn, hib, perov, cpx, px</t>
  </si>
  <si>
    <t>hole/matrix</t>
  </si>
  <si>
    <t>cpx, spn, mel, perov, px</t>
  </si>
  <si>
    <t>spn, matrix</t>
  </si>
  <si>
    <t>cpx, perov, mel, glass (rly mel)</t>
  </si>
  <si>
    <t>spn, mel, cpx, olv/px, glass/anor (rly hole)</t>
  </si>
  <si>
    <t>mel, spn (under-represented), anor (rly mel), glass (rly Al-phase)</t>
  </si>
  <si>
    <t>cpx, spn (under-represented), glass (rly mel)</t>
  </si>
  <si>
    <t>cpx, px, anor, spn</t>
  </si>
  <si>
    <t>cpx, anor, glass (rly Al-phase)</t>
  </si>
  <si>
    <t>spn, mel, cpx</t>
  </si>
  <si>
    <t>cpx, px, glass (rly mel)</t>
  </si>
  <si>
    <t>c and m</t>
  </si>
  <si>
    <t>cpx, px (rly matrix), glass (rly cpx)</t>
  </si>
  <si>
    <t>olv, cpx (rly glass), mel (rly glass), spn</t>
  </si>
  <si>
    <t>cpx (rly glass), mel (rly glass)</t>
  </si>
  <si>
    <t>cpx (rly glass)</t>
  </si>
  <si>
    <t>spn, mel, cpx, olv/px</t>
  </si>
  <si>
    <t>spn, cpx, mel, perov, glass (rly cpx)</t>
  </si>
  <si>
    <t>hole, Al-phase</t>
  </si>
  <si>
    <t>cpx, spn, mel, glass (cpx)</t>
  </si>
  <si>
    <t>olv, px, cpx, glass</t>
  </si>
  <si>
    <t>px, cpx, glass</t>
  </si>
  <si>
    <t>olv, px, cpx, glass, spn</t>
  </si>
  <si>
    <t>olv/px, cpx (rly glass), glass</t>
  </si>
  <si>
    <t>olv</t>
  </si>
  <si>
    <t>hole, glass</t>
  </si>
  <si>
    <t>px, olv, cpx, glass</t>
  </si>
  <si>
    <t>olv, spn (rly olv)</t>
  </si>
  <si>
    <t>cpx, glass, px</t>
  </si>
  <si>
    <t>anor (rly glass)</t>
  </si>
  <si>
    <t>olv, px, glass, cpx</t>
  </si>
  <si>
    <t>mel, anor (rly mel), spn, glass (rly Al-phase)</t>
  </si>
  <si>
    <t>spn, mel, cpx, glass (rly Al-phase)</t>
  </si>
  <si>
    <t>spn, perov, mel</t>
  </si>
  <si>
    <t>cpx, px, spn, glass (rly cpx)</t>
  </si>
  <si>
    <t>cpx, mel, glass (rly cpx)</t>
  </si>
  <si>
    <t>cpx, glass (rly mel)</t>
  </si>
  <si>
    <t>olv, cpx, glass</t>
  </si>
  <si>
    <t>olv, cpx, anor (rly glass)</t>
  </si>
  <si>
    <t>px, cpx (rly glass), anor (rly glass), glass</t>
  </si>
  <si>
    <t>cpx, glass (rly Al-phase), perov</t>
  </si>
  <si>
    <t>cpx (rly glass), mel (rly glass), olv/px, spn</t>
  </si>
  <si>
    <t>olv, px, cpx (rly glass), glass</t>
  </si>
  <si>
    <t>px, cpx, glass, anor (rly glass)</t>
  </si>
  <si>
    <t>olv, glass</t>
  </si>
  <si>
    <t>cpx, olv, cpx, spn, mel, glass (Al-phase)</t>
  </si>
  <si>
    <t>aoa, o</t>
  </si>
  <si>
    <t>olv, px</t>
  </si>
  <si>
    <t>spn, anor (rly mel)</t>
  </si>
  <si>
    <t>spn, mel, anor (rly mel)</t>
  </si>
  <si>
    <t>spn, cpx, mel, anor</t>
  </si>
  <si>
    <t>spn, cpx, px, olv</t>
  </si>
  <si>
    <t>anor, cpx</t>
  </si>
  <si>
    <t>cpx</t>
  </si>
  <si>
    <t>cpx, px, anor, glass</t>
  </si>
  <si>
    <t>cpx, anor, px/olv</t>
  </si>
  <si>
    <t>cpx, px, spn, mel, anor (rly mel/anor)</t>
  </si>
  <si>
    <t>spn, anor (rly mel), cpx</t>
  </si>
  <si>
    <t>cpx, anor, glass</t>
  </si>
  <si>
    <t>cpx, anor, glass (rly mel), px</t>
  </si>
  <si>
    <t>px, cpx, anor (rly glass), glass</t>
  </si>
  <si>
    <t>spn, cpx, olv/px, mel, anor (rly Al-phase)</t>
  </si>
  <si>
    <t>cpx, anor (rly mel/Al-phase)</t>
  </si>
  <si>
    <t>cpx, olv/px, mel, spn, anor/glass (Al-phase)</t>
  </si>
  <si>
    <t>Al-phase, mel</t>
  </si>
  <si>
    <t>olv, px, spn, cpx, anor/glass (rly spn)</t>
  </si>
  <si>
    <t>olv, cpx, anor/glass (rly mel)</t>
  </si>
  <si>
    <t>olv, cpx, spn, mel, anor/glass (rly Al-phase)</t>
  </si>
  <si>
    <t>spn, mel, Al-phase</t>
  </si>
  <si>
    <t>cpx, px, anor (rly glass), glass</t>
  </si>
  <si>
    <t>px, glass</t>
  </si>
  <si>
    <t>cpx (rly glass), glass, mel (rly ???), px/olv</t>
  </si>
  <si>
    <t>cpx (rly glass), glass</t>
  </si>
  <si>
    <t>px, cpx, glass, anor</t>
  </si>
  <si>
    <t>olv, px, glass, cpx (rly glass)</t>
  </si>
  <si>
    <t>olv, cpx (rly glass), glass</t>
  </si>
  <si>
    <t>spn, cpx, mel, anor (rly mel)</t>
  </si>
  <si>
    <t>spn, hib, anor (rly Al-phase)</t>
  </si>
  <si>
    <t>spn, cpx, mel, perov, anor (rly mel)</t>
  </si>
  <si>
    <t>cpx, mel, anor (rly Al-phase)</t>
  </si>
  <si>
    <t>cpx, spn, px, anor (rly Al-phase)</t>
  </si>
  <si>
    <t>spn, anor (rly Al-phase)</t>
  </si>
  <si>
    <t>Al-phase)</t>
  </si>
  <si>
    <t>spn, cpx, perov, anor (rly Al-phase)</t>
  </si>
  <si>
    <t>spn, mel, cpx, anor (rly mel)</t>
  </si>
  <si>
    <t>cpx, anor (rly Al-phase)</t>
  </si>
  <si>
    <t>perov, cpx, anor (rly Al-phase)</t>
  </si>
  <si>
    <t>cpx, px/olv, anor (rly Al-phase)</t>
  </si>
  <si>
    <t>cpx, spn, anor (Al-phase)</t>
  </si>
  <si>
    <t>cpx, spn, mel, anor (Al-phase)</t>
  </si>
  <si>
    <t>cpx (rly glass), px, glass</t>
  </si>
  <si>
    <t>cpx, anor (Al-phase), px</t>
  </si>
  <si>
    <t>anor (rly mel?), spn, mel, olv</t>
  </si>
  <si>
    <t>olv, px, cpx, anor</t>
  </si>
  <si>
    <t>olv, px, cpx, glass, anor (rly glass)</t>
  </si>
  <si>
    <t>px, olv, cpx, glass, metal</t>
  </si>
  <si>
    <t>px, olv, glass, anor (rly glass)</t>
  </si>
  <si>
    <t>cpx, anor (rly glass), glass, px</t>
  </si>
  <si>
    <t>olv, cpx, px, anor (rly mel/glass)</t>
  </si>
  <si>
    <t>shorthand</t>
  </si>
  <si>
    <t>size</t>
  </si>
  <si>
    <t>other</t>
  </si>
  <si>
    <t>matrix</t>
  </si>
  <si>
    <t>mineral (olv+px)</t>
  </si>
  <si>
    <t>Chondrite</t>
  </si>
  <si>
    <t>Section ID</t>
  </si>
  <si>
    <t>Object #</t>
  </si>
  <si>
    <t>Colony</t>
  </si>
  <si>
    <t>4595 t3 ps2A</t>
  </si>
  <si>
    <t>4595 t3 ps3A</t>
  </si>
  <si>
    <t>4595 t2 ps1A</t>
  </si>
  <si>
    <t>4595 t3 ps1A</t>
  </si>
  <si>
    <t>Moss</t>
  </si>
  <si>
    <t>5185 t1 ps1B</t>
  </si>
  <si>
    <t>5185 t1 ps2A</t>
  </si>
  <si>
    <t>glass+mel+anor+cpx</t>
  </si>
  <si>
    <r>
      <t>size (μm</t>
    </r>
    <r>
      <rPr>
        <b/>
        <vertAlign val="superscript"/>
        <sz val="10"/>
        <color theme="1"/>
        <rFont val="Times New Roman"/>
      </rPr>
      <t>2</t>
    </r>
    <r>
      <rPr>
        <b/>
        <sz val="10"/>
        <color theme="1"/>
        <rFont val="Times New Roman"/>
      </rPr>
      <t>)</t>
    </r>
  </si>
  <si>
    <t>troilite</t>
  </si>
  <si>
    <t>spinel</t>
  </si>
  <si>
    <t>orthopyroxene</t>
  </si>
  <si>
    <t>clinopyroxene</t>
  </si>
  <si>
    <r>
      <t>size (μm</t>
    </r>
    <r>
      <rPr>
        <b/>
        <vertAlign val="superscript"/>
        <sz val="10"/>
        <color rgb="FF000000"/>
        <rFont val="Times New Roman"/>
      </rPr>
      <t>2</t>
    </r>
    <r>
      <rPr>
        <b/>
        <sz val="10"/>
        <color rgb="FF000000"/>
        <rFont val="Times New Roman"/>
      </rPr>
      <t>)</t>
    </r>
  </si>
  <si>
    <t>perovskite</t>
  </si>
  <si>
    <t>Eliminated</t>
  </si>
  <si>
    <t>Excluded from Averages</t>
  </si>
  <si>
    <t>opx+olv</t>
  </si>
  <si>
    <t>Ca</t>
  </si>
  <si>
    <t>Mg</t>
  </si>
  <si>
    <t>CA</t>
  </si>
  <si>
    <t>olv+opx</t>
  </si>
  <si>
    <t>olv, px, glass</t>
  </si>
  <si>
    <t>Tue</t>
  </si>
  <si>
    <t>Nov</t>
  </si>
  <si>
    <t>* MgFeoverSi = 1.5</t>
  </si>
  <si>
    <t>p/o</t>
  </si>
  <si>
    <t>olv, px (rly olv)</t>
  </si>
  <si>
    <t>sum (glass, anor, cpx)+holes</t>
  </si>
  <si>
    <t>Component</t>
  </si>
  <si>
    <t>Chondrite Section ID</t>
  </si>
  <si>
    <t>(0.08)</t>
  </si>
  <si>
    <t>Table AD.1.1 Fractions of phases as output from modal analysis algorithm within analyses of chondrule minerals olivine (olv) and pyroxene (opx; p).</t>
  </si>
  <si>
    <t>Table AD.1.2 Fractions of phases as output from modal analysis algorithm within analyses of mixed chondrule mineral and glasss (x) and ameboid olivine aggregates (aoa).</t>
  </si>
  <si>
    <t>Table AD.1.3 Fractions of phases as output from modal analysis algorithm within analyses of chondrule mesostasis (g).</t>
  </si>
  <si>
    <t>Table AD.1.4 Fractions of phases as output from modal analysis algorithm within analyses of CAIs. The phase ‘other’ could be identified as hercynite, nepheline, or another alteration phase.</t>
  </si>
  <si>
    <t>Table AD.1.5 Fractions of phases as output from modal analysis algorithm within analyses excluded from respective component means. Analyses were excluded from the means for one of the following reasons: inconsistent major element totals, wt% SiO2 &gt;100% for any analysis location, wt% SiO2 &gt;70% for olivine or pyroxene analyses, wt% MgO and wt% FeO unreasonably low or high for olivine or pyroxene, and/or analysis site identified as an alteration phase. Pairings of reason and object # can be found in ‘Justification’ row of Table AD.3.6. Hibonite and perovskite are omitted from this table as none of the objects contained these phases.</t>
  </si>
  <si>
    <t>Table AD.1.6 Fractions of phases as output from modal analysis algorithm within analyses eliminated from this study. Elimination was due to one of the following: inconsistent EDS spectrometer results, all trace elements below the detection limit of LA-ICP-MS, and/or placement of analysis site on location of insignificant value (i.e. matrix and CAI). Pairings of reason and object # can be found in ‘Justification’ row of Table AD.3.6.</t>
  </si>
  <si>
    <t>38_2</t>
  </si>
  <si>
    <t>−</t>
  </si>
  <si>
    <t>41_1</t>
  </si>
  <si>
    <t>(0.002)</t>
  </si>
  <si>
    <t>43_1</t>
  </si>
  <si>
    <t>(0.013)</t>
  </si>
  <si>
    <t>43_2</t>
  </si>
  <si>
    <t>30_2</t>
  </si>
  <si>
    <t>37_1</t>
  </si>
  <si>
    <t>(0.001)</t>
  </si>
  <si>
    <t>44_1</t>
  </si>
  <si>
    <t>(0.003)</t>
  </si>
  <si>
    <t>45c_1</t>
  </si>
  <si>
    <t>(0.008)</t>
  </si>
  <si>
    <t>22_1</t>
  </si>
  <si>
    <t>23a_1</t>
  </si>
  <si>
    <t>23a_3</t>
  </si>
  <si>
    <t>40_2</t>
  </si>
  <si>
    <t>(0.03)</t>
  </si>
  <si>
    <t>54_1</t>
  </si>
  <si>
    <t>58_1</t>
  </si>
  <si>
    <t>62_1</t>
  </si>
  <si>
    <t>63_1</t>
  </si>
  <si>
    <t>65_1</t>
  </si>
  <si>
    <t>9_1</t>
  </si>
  <si>
    <t>22_3</t>
  </si>
  <si>
    <t>42_1</t>
  </si>
  <si>
    <t>13_1</t>
  </si>
  <si>
    <t>(0.614)</t>
  </si>
  <si>
    <t>(0.019)</t>
  </si>
  <si>
    <t>29_1</t>
  </si>
  <si>
    <t>38_1</t>
  </si>
  <si>
    <t>(0.283)</t>
  </si>
  <si>
    <t>39_1</t>
  </si>
  <si>
    <t>43_5</t>
  </si>
  <si>
    <t>5_2</t>
  </si>
  <si>
    <t>30_1</t>
  </si>
  <si>
    <t>(0.648)</t>
  </si>
  <si>
    <t>(0.056)</t>
  </si>
  <si>
    <t>41_2</t>
  </si>
  <si>
    <t>(0.054)</t>
  </si>
  <si>
    <t>41_3</t>
  </si>
  <si>
    <t>44_2</t>
  </si>
  <si>
    <t>45b_3</t>
  </si>
  <si>
    <t>48_1</t>
  </si>
  <si>
    <t>(0.042)</t>
  </si>
  <si>
    <t>2_1</t>
  </si>
  <si>
    <t>2_2</t>
  </si>
  <si>
    <t>5a_1</t>
  </si>
  <si>
    <t>7_1</t>
  </si>
  <si>
    <t>10b_1</t>
  </si>
  <si>
    <t>(0.371)</t>
  </si>
  <si>
    <t>20_1</t>
  </si>
  <si>
    <t>(0.015)</t>
  </si>
  <si>
    <t>20_r</t>
  </si>
  <si>
    <t>(0.01)</t>
  </si>
  <si>
    <t>(0.036)</t>
  </si>
  <si>
    <t>24a_1</t>
  </si>
  <si>
    <t>33_1</t>
  </si>
  <si>
    <t>(0.02)</t>
  </si>
  <si>
    <t>33_2</t>
  </si>
  <si>
    <t>(0.333)</t>
  </si>
  <si>
    <t>34_1</t>
  </si>
  <si>
    <t>25_4</t>
  </si>
  <si>
    <t>(0.685)</t>
  </si>
  <si>
    <t>37_2</t>
  </si>
  <si>
    <t>37_3</t>
  </si>
  <si>
    <t>(0.017)</t>
  </si>
  <si>
    <t>54_2</t>
  </si>
  <si>
    <t>(0.234)</t>
  </si>
  <si>
    <t>54_4</t>
  </si>
  <si>
    <t>(0.033)</t>
  </si>
  <si>
    <t>66_1</t>
  </si>
  <si>
    <t>16_1</t>
  </si>
  <si>
    <t>(0.986)</t>
  </si>
  <si>
    <t>16_2</t>
  </si>
  <si>
    <t>43_3</t>
  </si>
  <si>
    <t>43_4</t>
  </si>
  <si>
    <t>(0.669)</t>
  </si>
  <si>
    <t>(0.781)</t>
  </si>
  <si>
    <t>8_1</t>
  </si>
  <si>
    <t>10_1</t>
  </si>
  <si>
    <t>9_2</t>
  </si>
  <si>
    <t>11_3</t>
  </si>
  <si>
    <t>23a_2</t>
  </si>
  <si>
    <t>(0.566)</t>
  </si>
  <si>
    <t>(0.041)</t>
  </si>
  <si>
    <t>23a_4</t>
  </si>
  <si>
    <t>(0.731)</t>
  </si>
  <si>
    <t>25_2</t>
  </si>
  <si>
    <t>(0.658)</t>
  </si>
  <si>
    <t>26b_2</t>
  </si>
  <si>
    <t>(0.641)</t>
  </si>
  <si>
    <t>42_2</t>
  </si>
  <si>
    <t>57_1</t>
  </si>
  <si>
    <t>(0.194)</t>
  </si>
  <si>
    <t>62_2</t>
  </si>
  <si>
    <t>63_2</t>
  </si>
  <si>
    <t>(0.992)</t>
  </si>
  <si>
    <t>2_r</t>
  </si>
  <si>
    <t>(0.035)</t>
  </si>
  <si>
    <t>(0.087)</t>
  </si>
  <si>
    <t>5a_2</t>
  </si>
  <si>
    <t>(0.078)</t>
  </si>
  <si>
    <t>6_r</t>
  </si>
  <si>
    <t>(0.18)</t>
  </si>
  <si>
    <t>(0.148)</t>
  </si>
  <si>
    <t>8_2</t>
  </si>
  <si>
    <t>(0.109)</t>
  </si>
  <si>
    <t>9_r</t>
  </si>
  <si>
    <t>(0.12)</t>
  </si>
  <si>
    <t>(0.096)</t>
  </si>
  <si>
    <t>(0.143)</t>
  </si>
  <si>
    <t>11_r</t>
  </si>
  <si>
    <t>(0.005)</t>
  </si>
  <si>
    <t>12a_1</t>
  </si>
  <si>
    <t>(0.127)</t>
  </si>
  <si>
    <t>18_r</t>
  </si>
  <si>
    <t>19_r</t>
  </si>
  <si>
    <t>(0.043)</t>
  </si>
  <si>
    <t>(0.082)</t>
  </si>
  <si>
    <t>(0.101)</t>
  </si>
  <si>
    <t>(0.259)</t>
  </si>
  <si>
    <t>20_2</t>
  </si>
  <si>
    <t>(0.102)</t>
  </si>
  <si>
    <t>21_1</t>
  </si>
  <si>
    <t>26_1</t>
  </si>
  <si>
    <t>28a_1</t>
  </si>
  <si>
    <t>(0.126)</t>
  </si>
  <si>
    <t>40a_1</t>
  </si>
  <si>
    <t>(0.331)</t>
  </si>
  <si>
    <t>4_1</t>
  </si>
  <si>
    <t>(0.257)</t>
  </si>
  <si>
    <t>(0.15)</t>
  </si>
  <si>
    <t>22a_1</t>
  </si>
  <si>
    <t>(0.099)</t>
  </si>
  <si>
    <t>22a_2</t>
  </si>
  <si>
    <t>(0.085)</t>
  </si>
  <si>
    <t>23_1</t>
  </si>
  <si>
    <t>(0.065)</t>
  </si>
  <si>
    <t>1_1</t>
  </si>
  <si>
    <t>(0.028)</t>
  </si>
  <si>
    <t>3_1</t>
  </si>
  <si>
    <t>(0.079)</t>
  </si>
  <si>
    <t>(0.029)</t>
  </si>
  <si>
    <t>12b_2</t>
  </si>
  <si>
    <t>(0.183)</t>
  </si>
  <si>
    <t>(0.012)</t>
  </si>
  <si>
    <t>(0.301)</t>
  </si>
  <si>
    <t>(0.004)</t>
  </si>
  <si>
    <t>(0.314)</t>
  </si>
  <si>
    <t>1_2</t>
  </si>
  <si>
    <t>(0.07)</t>
  </si>
  <si>
    <t>(0.199)</t>
  </si>
  <si>
    <t>3b_2</t>
  </si>
  <si>
    <t>3a_3</t>
  </si>
  <si>
    <t>(0.022)</t>
  </si>
  <si>
    <t>(0.027)</t>
  </si>
  <si>
    <t>6_1</t>
  </si>
  <si>
    <t>(0.021)</t>
  </si>
  <si>
    <t>6_2</t>
  </si>
  <si>
    <t>(0.032)</t>
  </si>
  <si>
    <t>(0.434)</t>
  </si>
  <si>
    <t>(0.187)</t>
  </si>
  <si>
    <t>10a_2</t>
  </si>
  <si>
    <t>(0.034)</t>
  </si>
  <si>
    <t>12_r</t>
  </si>
  <si>
    <t>(0.018)</t>
  </si>
  <si>
    <t>14a_1</t>
  </si>
  <si>
    <t>(0.046)</t>
  </si>
  <si>
    <t>(0.245)</t>
  </si>
  <si>
    <t>(0.133)</t>
  </si>
  <si>
    <t>(0.149)</t>
  </si>
  <si>
    <t>1_r</t>
  </si>
  <si>
    <t>(0.21)</t>
  </si>
  <si>
    <t>4b_r</t>
  </si>
  <si>
    <t>(0.103)</t>
  </si>
  <si>
    <t>4a_1</t>
  </si>
  <si>
    <t>(0.006)</t>
  </si>
  <si>
    <t>5a_r</t>
  </si>
  <si>
    <t>(0.053)</t>
  </si>
  <si>
    <t>(0.387)</t>
  </si>
  <si>
    <t>(0.156)</t>
  </si>
  <si>
    <t>(0.318)</t>
  </si>
  <si>
    <t>(0.227)</t>
  </si>
  <si>
    <t>11_1</t>
  </si>
  <si>
    <t>(0.062)</t>
  </si>
  <si>
    <t>(0.169)</t>
  </si>
  <si>
    <t>11_2</t>
  </si>
  <si>
    <t>(0.023)</t>
  </si>
  <si>
    <t>(0.184)</t>
  </si>
  <si>
    <t>13_r</t>
  </si>
  <si>
    <t>(0.014)</t>
  </si>
  <si>
    <t>(0.016)</t>
  </si>
  <si>
    <t>14_r</t>
  </si>
  <si>
    <t>17_1</t>
  </si>
  <si>
    <t>(0.117)</t>
  </si>
  <si>
    <t>(0.42)</t>
  </si>
  <si>
    <t>18_0</t>
  </si>
  <si>
    <t>18_1</t>
  </si>
  <si>
    <t>(0.139)</t>
  </si>
  <si>
    <t>(0.119)</t>
  </si>
  <si>
    <t>(0.066)</t>
  </si>
  <si>
    <t>19_1</t>
  </si>
  <si>
    <t>(0.246)</t>
  </si>
  <si>
    <t>19_2</t>
  </si>
  <si>
    <t>26a_3</t>
  </si>
  <si>
    <t>(0.209)</t>
  </si>
  <si>
    <t>Colony 4595 t2 ps1A</t>
  </si>
  <si>
    <t>25_1</t>
  </si>
  <si>
    <t>(0.05)</t>
  </si>
  <si>
    <t>(0.202)</t>
  </si>
  <si>
    <t>Colony 4595 t3 ps1A</t>
  </si>
  <si>
    <t>(0.923)</t>
  </si>
  <si>
    <t>10_2</t>
  </si>
  <si>
    <t>15_1</t>
  </si>
  <si>
    <t>(0)</t>
  </si>
  <si>
    <t>(0.253)</t>
  </si>
  <si>
    <t>16a_1</t>
  </si>
  <si>
    <t>(0.446)</t>
  </si>
  <si>
    <t>(0.447)</t>
  </si>
  <si>
    <t>(0.211)</t>
  </si>
  <si>
    <t>21_2</t>
  </si>
  <si>
    <t>(0.051)</t>
  </si>
  <si>
    <t>(0.644)</t>
  </si>
  <si>
    <t>(0.513)</t>
  </si>
  <si>
    <t>(0.938)</t>
  </si>
  <si>
    <t>22a_3</t>
  </si>
  <si>
    <t>(0.863)</t>
  </si>
  <si>
    <t>Colony 4595 t3 ps2A</t>
  </si>
  <si>
    <t>12a_2</t>
  </si>
  <si>
    <t>(0.074)</t>
  </si>
  <si>
    <t>(0.373)</t>
  </si>
  <si>
    <t>Colony 4595 t3 ps3A</t>
  </si>
  <si>
    <t>5_1</t>
  </si>
  <si>
    <t>36a_1</t>
  </si>
  <si>
    <t>(0.241)</t>
  </si>
  <si>
    <t>Moss 5185 t1 ps1B</t>
  </si>
  <si>
    <t>3a_1</t>
  </si>
  <si>
    <t>Moss 5185 t1 ps2A</t>
  </si>
  <si>
    <t>25_3</t>
  </si>
  <si>
    <t>29_2</t>
  </si>
  <si>
    <t>37a_1</t>
  </si>
  <si>
    <t>37a_2</t>
  </si>
  <si>
    <t>46_1</t>
  </si>
  <si>
    <t>28b_2</t>
  </si>
  <si>
    <t>(0.346)</t>
  </si>
  <si>
    <t>36a_2</t>
  </si>
  <si>
    <t>45a_2</t>
  </si>
  <si>
    <t>48_2</t>
  </si>
  <si>
    <t>22_2</t>
  </si>
  <si>
    <t>(0.324)</t>
  </si>
  <si>
    <t>26b_1</t>
  </si>
  <si>
    <t>40_1</t>
  </si>
  <si>
    <t>57_2</t>
  </si>
  <si>
    <t>58_2</t>
  </si>
  <si>
    <t>65_2</t>
  </si>
  <si>
    <t>(0.192)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</si>
</sst>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0.0000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</font>
    <font>
      <sz val="12"/>
      <color rgb="FFFF0000"/>
      <name val="Times New Roman"/>
    </font>
    <font>
      <sz val="10"/>
      <color theme="1"/>
      <name val="Times New Roman"/>
    </font>
    <font>
      <sz val="10"/>
      <color rgb="FF000000"/>
      <name val="Times New Roman"/>
    </font>
    <font>
      <sz val="10"/>
      <name val="Times New Roman"/>
    </font>
    <font>
      <b/>
      <sz val="10"/>
      <color theme="1"/>
      <name val="Times New Roman"/>
    </font>
    <font>
      <b/>
      <sz val="10"/>
      <color rgb="FF000000"/>
      <name val="Times New Roman"/>
    </font>
    <font>
      <b/>
      <vertAlign val="superscript"/>
      <sz val="10"/>
      <color theme="1"/>
      <name val="Times New Roman"/>
    </font>
    <font>
      <b/>
      <vertAlign val="superscript"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9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2" borderId="0" xfId="0" applyFill="1"/>
    <xf numFmtId="0" fontId="0" fillId="2" borderId="0" xfId="0" applyFill="1" applyBorder="1" applyAlignment="1">
      <alignment horizontal="left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164" fontId="7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21" fontId="0" fillId="0" borderId="0" xfId="0" applyNumberFormat="1"/>
    <xf numFmtId="15" fontId="0" fillId="0" borderId="0" xfId="0" applyNumberFormat="1"/>
    <xf numFmtId="166" fontId="6" fillId="0" borderId="0" xfId="0" applyNumberFormat="1" applyFont="1" applyAlignment="1">
      <alignment horizontal="center" vertical="center"/>
    </xf>
    <xf numFmtId="166" fontId="6" fillId="0" borderId="0" xfId="0" quotePrefix="1" applyNumberFormat="1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9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Normal" xfId="0" builtinId="0"/>
  </cellStyles>
  <dxfs count="0"/>
  <tableStyles count="0" defaultTableStyle="TableStyleMedium9" defaultPivotStyle="PivotStyleMedium4"/>
  <colors>
    <mruColors>
      <color rgb="FFA7C625"/>
      <color rgb="FFE69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1"/>
  <sheetViews>
    <sheetView topLeftCell="A4" workbookViewId="0">
      <pane ySplit="1460" activePane="bottomLeft"/>
      <selection activeCell="A4" sqref="A1:XFD1048576"/>
      <selection pane="bottomLeft" activeCell="C1" sqref="C1"/>
    </sheetView>
  </sheetViews>
  <sheetFormatPr baseColWidth="10" defaultRowHeight="16" x14ac:dyDescent="0.2"/>
  <cols>
    <col min="2" max="2" width="36" customWidth="1"/>
  </cols>
  <sheetData>
    <row r="1" spans="1:43" x14ac:dyDescent="0.2">
      <c r="A1" t="s">
        <v>402</v>
      </c>
      <c r="B1" t="s">
        <v>0</v>
      </c>
      <c r="C1" t="s">
        <v>1</v>
      </c>
      <c r="D1" t="s">
        <v>2</v>
      </c>
      <c r="E1" s="32">
        <v>42615</v>
      </c>
      <c r="F1" t="s">
        <v>3</v>
      </c>
    </row>
    <row r="2" spans="1:43" x14ac:dyDescent="0.2">
      <c r="B2" t="s">
        <v>4</v>
      </c>
      <c r="C2" t="s">
        <v>400</v>
      </c>
      <c r="D2" t="s">
        <v>401</v>
      </c>
      <c r="E2">
        <v>29</v>
      </c>
      <c r="F2" s="31">
        <v>0.46159722222222221</v>
      </c>
      <c r="G2">
        <v>2016</v>
      </c>
    </row>
    <row r="5" spans="1:43" x14ac:dyDescent="0.2">
      <c r="B5" t="s">
        <v>5</v>
      </c>
      <c r="C5" t="s">
        <v>6</v>
      </c>
      <c r="D5" t="s">
        <v>7</v>
      </c>
      <c r="E5" t="s">
        <v>215</v>
      </c>
      <c r="F5" t="s">
        <v>8</v>
      </c>
      <c r="G5" t="s">
        <v>9</v>
      </c>
      <c r="H5" t="s">
        <v>10</v>
      </c>
      <c r="I5" t="s">
        <v>11</v>
      </c>
      <c r="J5" t="s">
        <v>12</v>
      </c>
      <c r="K5" t="s">
        <v>13</v>
      </c>
      <c r="L5" t="s">
        <v>14</v>
      </c>
      <c r="M5" t="s">
        <v>15</v>
      </c>
      <c r="N5" t="s">
        <v>16</v>
      </c>
      <c r="O5" t="s">
        <v>17</v>
      </c>
      <c r="P5" t="s">
        <v>18</v>
      </c>
      <c r="Q5" t="s">
        <v>19</v>
      </c>
      <c r="R5" t="s">
        <v>20</v>
      </c>
      <c r="S5" t="s">
        <v>21</v>
      </c>
      <c r="T5" t="s">
        <v>22</v>
      </c>
      <c r="U5" t="s">
        <v>23</v>
      </c>
      <c r="V5" t="s">
        <v>24</v>
      </c>
      <c r="W5" t="s">
        <v>25</v>
      </c>
      <c r="X5" t="s">
        <v>26</v>
      </c>
      <c r="Y5" t="s">
        <v>9</v>
      </c>
      <c r="Z5" t="s">
        <v>10</v>
      </c>
      <c r="AA5" t="s">
        <v>11</v>
      </c>
      <c r="AB5" t="s">
        <v>12</v>
      </c>
      <c r="AC5" t="s">
        <v>13</v>
      </c>
      <c r="AD5" t="s">
        <v>14</v>
      </c>
      <c r="AE5" t="s">
        <v>15</v>
      </c>
      <c r="AF5" t="s">
        <v>16</v>
      </c>
      <c r="AG5" t="s">
        <v>17</v>
      </c>
      <c r="AH5" t="s">
        <v>18</v>
      </c>
      <c r="AI5" t="s">
        <v>19</v>
      </c>
      <c r="AJ5" t="s">
        <v>20</v>
      </c>
      <c r="AK5" t="s">
        <v>21</v>
      </c>
      <c r="AL5" t="s">
        <v>22</v>
      </c>
      <c r="AM5" t="s">
        <v>23</v>
      </c>
      <c r="AN5" t="s">
        <v>24</v>
      </c>
      <c r="AO5" t="s">
        <v>25</v>
      </c>
      <c r="AP5" t="s">
        <v>26</v>
      </c>
      <c r="AQ5" t="s">
        <v>27</v>
      </c>
    </row>
    <row r="6" spans="1:43" x14ac:dyDescent="0.2">
      <c r="C6" t="s">
        <v>28</v>
      </c>
      <c r="D6" t="s">
        <v>28</v>
      </c>
      <c r="E6" t="s">
        <v>28</v>
      </c>
      <c r="F6" t="s">
        <v>28</v>
      </c>
      <c r="G6" t="s">
        <v>29</v>
      </c>
      <c r="H6" t="s">
        <v>29</v>
      </c>
      <c r="I6" t="s">
        <v>29</v>
      </c>
      <c r="J6" t="s">
        <v>29</v>
      </c>
      <c r="K6" t="s">
        <v>29</v>
      </c>
      <c r="L6" t="s">
        <v>29</v>
      </c>
      <c r="M6" t="s">
        <v>29</v>
      </c>
      <c r="N6" t="s">
        <v>29</v>
      </c>
      <c r="O6" t="s">
        <v>29</v>
      </c>
      <c r="P6" t="s">
        <v>29</v>
      </c>
      <c r="Q6" t="s">
        <v>29</v>
      </c>
      <c r="R6" t="s">
        <v>29</v>
      </c>
      <c r="S6" t="s">
        <v>29</v>
      </c>
      <c r="T6" t="s">
        <v>29</v>
      </c>
      <c r="U6" t="s">
        <v>29</v>
      </c>
      <c r="V6" t="s">
        <v>29</v>
      </c>
      <c r="W6" t="s">
        <v>29</v>
      </c>
      <c r="X6" t="s">
        <v>29</v>
      </c>
      <c r="Y6" t="s">
        <v>30</v>
      </c>
      <c r="Z6" t="s">
        <v>30</v>
      </c>
      <c r="AA6" t="s">
        <v>30</v>
      </c>
      <c r="AB6" t="s">
        <v>30</v>
      </c>
      <c r="AC6" t="s">
        <v>30</v>
      </c>
      <c r="AD6" t="s">
        <v>30</v>
      </c>
      <c r="AE6" t="s">
        <v>30</v>
      </c>
      <c r="AF6" t="s">
        <v>30</v>
      </c>
      <c r="AG6" t="s">
        <v>30</v>
      </c>
      <c r="AH6" t="s">
        <v>30</v>
      </c>
      <c r="AI6" t="s">
        <v>30</v>
      </c>
      <c r="AJ6" t="s">
        <v>30</v>
      </c>
      <c r="AK6" t="s">
        <v>30</v>
      </c>
      <c r="AL6" t="s">
        <v>30</v>
      </c>
      <c r="AM6" t="s">
        <v>30</v>
      </c>
      <c r="AN6" t="s">
        <v>30</v>
      </c>
      <c r="AO6" t="s">
        <v>30</v>
      </c>
      <c r="AP6" t="s">
        <v>30</v>
      </c>
      <c r="AQ6" t="s">
        <v>27</v>
      </c>
    </row>
    <row r="7" spans="1:43" x14ac:dyDescent="0.2">
      <c r="B7" t="s">
        <v>39</v>
      </c>
      <c r="C7">
        <v>2352</v>
      </c>
      <c r="D7">
        <v>1229</v>
      </c>
      <c r="E7">
        <v>1229</v>
      </c>
      <c r="F7">
        <v>1123</v>
      </c>
      <c r="G7">
        <v>0</v>
      </c>
      <c r="H7">
        <v>0</v>
      </c>
      <c r="I7">
        <v>0</v>
      </c>
      <c r="J7">
        <v>0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1121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1.781E-3</v>
      </c>
      <c r="AD7">
        <v>0</v>
      </c>
      <c r="AE7">
        <v>0</v>
      </c>
      <c r="AF7">
        <v>0</v>
      </c>
      <c r="AG7">
        <v>0</v>
      </c>
      <c r="AH7">
        <v>0</v>
      </c>
      <c r="AI7">
        <v>0.99821899999999997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 t="s">
        <v>32</v>
      </c>
    </row>
    <row r="8" spans="1:43" x14ac:dyDescent="0.2">
      <c r="B8" t="s">
        <v>178</v>
      </c>
      <c r="C8">
        <v>2116</v>
      </c>
      <c r="D8">
        <v>1140</v>
      </c>
      <c r="E8">
        <v>1140</v>
      </c>
      <c r="F8">
        <v>976</v>
      </c>
      <c r="G8">
        <v>82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288</v>
      </c>
      <c r="R8">
        <v>79</v>
      </c>
      <c r="S8">
        <v>251</v>
      </c>
      <c r="T8">
        <v>276</v>
      </c>
      <c r="U8">
        <v>0</v>
      </c>
      <c r="V8">
        <v>0</v>
      </c>
      <c r="W8">
        <v>0</v>
      </c>
      <c r="X8">
        <v>0</v>
      </c>
      <c r="Y8">
        <v>8.4015999999999993E-2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0.29508200000000001</v>
      </c>
      <c r="AJ8">
        <v>8.0943000000000001E-2</v>
      </c>
      <c r="AK8">
        <v>0.25717200000000001</v>
      </c>
      <c r="AL8">
        <v>0.28278700000000001</v>
      </c>
      <c r="AM8">
        <v>0</v>
      </c>
      <c r="AN8">
        <v>0</v>
      </c>
      <c r="AO8">
        <v>0</v>
      </c>
      <c r="AP8">
        <v>0</v>
      </c>
      <c r="AQ8" t="s">
        <v>32</v>
      </c>
    </row>
    <row r="9" spans="1:43" x14ac:dyDescent="0.2">
      <c r="B9" t="s">
        <v>179</v>
      </c>
      <c r="C9">
        <v>1722</v>
      </c>
      <c r="D9">
        <v>941</v>
      </c>
      <c r="E9">
        <v>941</v>
      </c>
      <c r="F9">
        <v>781</v>
      </c>
      <c r="G9">
        <v>28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694</v>
      </c>
      <c r="R9">
        <v>0</v>
      </c>
      <c r="S9">
        <v>59</v>
      </c>
      <c r="T9">
        <v>0</v>
      </c>
      <c r="U9">
        <v>0</v>
      </c>
      <c r="V9">
        <v>0</v>
      </c>
      <c r="W9">
        <v>0</v>
      </c>
      <c r="X9">
        <v>0</v>
      </c>
      <c r="Y9">
        <v>3.5851000000000001E-2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0.88860399999999995</v>
      </c>
      <c r="AJ9">
        <v>0</v>
      </c>
      <c r="AK9">
        <v>7.5544E-2</v>
      </c>
      <c r="AL9">
        <v>0</v>
      </c>
      <c r="AM9">
        <v>0</v>
      </c>
      <c r="AN9">
        <v>0</v>
      </c>
      <c r="AO9">
        <v>0</v>
      </c>
      <c r="AP9">
        <v>0</v>
      </c>
      <c r="AQ9" t="s">
        <v>32</v>
      </c>
    </row>
    <row r="10" spans="1:43" x14ac:dyDescent="0.2">
      <c r="B10" t="s">
        <v>180</v>
      </c>
      <c r="C10">
        <v>2401</v>
      </c>
      <c r="D10">
        <v>1262</v>
      </c>
      <c r="E10">
        <v>2401</v>
      </c>
      <c r="F10">
        <v>1139</v>
      </c>
      <c r="G10">
        <v>0</v>
      </c>
      <c r="H10">
        <v>1139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 t="s">
        <v>32</v>
      </c>
    </row>
    <row r="11" spans="1:43" x14ac:dyDescent="0.2">
      <c r="B11" t="s">
        <v>161</v>
      </c>
      <c r="C11">
        <v>2352</v>
      </c>
      <c r="D11">
        <v>1188</v>
      </c>
      <c r="E11">
        <v>1188</v>
      </c>
      <c r="F11">
        <v>1164</v>
      </c>
      <c r="G11">
        <v>474</v>
      </c>
      <c r="H11">
        <v>0</v>
      </c>
      <c r="I11">
        <v>0</v>
      </c>
      <c r="J11">
        <v>0</v>
      </c>
      <c r="K11">
        <v>10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209</v>
      </c>
      <c r="S11">
        <v>0</v>
      </c>
      <c r="T11">
        <v>66</v>
      </c>
      <c r="U11">
        <v>233</v>
      </c>
      <c r="V11">
        <v>172</v>
      </c>
      <c r="W11">
        <v>0</v>
      </c>
      <c r="X11">
        <v>0</v>
      </c>
      <c r="Y11">
        <v>0.40721600000000002</v>
      </c>
      <c r="Z11">
        <v>0</v>
      </c>
      <c r="AA11">
        <v>0</v>
      </c>
      <c r="AB11">
        <v>0</v>
      </c>
      <c r="AC11">
        <v>8.5909999999999997E-3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0.17955299999999999</v>
      </c>
      <c r="AK11">
        <v>0</v>
      </c>
      <c r="AL11">
        <v>5.6701000000000001E-2</v>
      </c>
      <c r="AM11">
        <v>0.20017199999999999</v>
      </c>
      <c r="AN11">
        <v>0.14776600000000001</v>
      </c>
      <c r="AO11">
        <v>0</v>
      </c>
      <c r="AP11">
        <v>0</v>
      </c>
      <c r="AQ11" t="s">
        <v>32</v>
      </c>
    </row>
    <row r="12" spans="1:43" x14ac:dyDescent="0.2">
      <c r="B12" t="s">
        <v>162</v>
      </c>
      <c r="C12">
        <v>2352</v>
      </c>
      <c r="D12">
        <v>1188</v>
      </c>
      <c r="E12">
        <v>1188</v>
      </c>
      <c r="F12">
        <v>1164</v>
      </c>
      <c r="G12">
        <v>915</v>
      </c>
      <c r="H12">
        <v>0</v>
      </c>
      <c r="I12">
        <v>0</v>
      </c>
      <c r="J12">
        <v>0</v>
      </c>
      <c r="K12">
        <v>30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127</v>
      </c>
      <c r="S12">
        <v>3</v>
      </c>
      <c r="T12">
        <v>88</v>
      </c>
      <c r="U12">
        <v>1</v>
      </c>
      <c r="V12">
        <v>0</v>
      </c>
      <c r="W12">
        <v>0</v>
      </c>
      <c r="X12">
        <v>0</v>
      </c>
      <c r="Y12">
        <v>0.78608199999999995</v>
      </c>
      <c r="Z12">
        <v>0</v>
      </c>
      <c r="AA12">
        <v>0</v>
      </c>
      <c r="AB12">
        <v>0</v>
      </c>
      <c r="AC12">
        <v>2.5773000000000001E-2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0.109107</v>
      </c>
      <c r="AK12">
        <v>2.5769999999999999E-3</v>
      </c>
      <c r="AL12">
        <v>7.5601000000000002E-2</v>
      </c>
      <c r="AM12">
        <v>8.5899999999999995E-4</v>
      </c>
      <c r="AN12">
        <v>0</v>
      </c>
      <c r="AO12">
        <v>0</v>
      </c>
      <c r="AP12">
        <v>0</v>
      </c>
      <c r="AQ12" t="s">
        <v>32</v>
      </c>
    </row>
    <row r="13" spans="1:43" x14ac:dyDescent="0.2">
      <c r="B13" t="s">
        <v>169</v>
      </c>
      <c r="C13">
        <v>2601</v>
      </c>
      <c r="D13">
        <v>1332</v>
      </c>
      <c r="E13">
        <v>1336</v>
      </c>
      <c r="F13">
        <v>1269</v>
      </c>
      <c r="G13">
        <v>2</v>
      </c>
      <c r="H13">
        <v>4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9</v>
      </c>
      <c r="S13">
        <v>1</v>
      </c>
      <c r="T13">
        <v>1251</v>
      </c>
      <c r="U13">
        <v>2</v>
      </c>
      <c r="V13">
        <v>0</v>
      </c>
      <c r="W13">
        <v>0</v>
      </c>
      <c r="X13">
        <v>0</v>
      </c>
      <c r="Y13">
        <v>1.5809999999999999E-3</v>
      </c>
      <c r="Z13">
        <v>3.1619999999999999E-3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7.1149999999999998E-3</v>
      </c>
      <c r="AK13">
        <v>7.9100000000000004E-4</v>
      </c>
      <c r="AL13">
        <v>0.98893299999999995</v>
      </c>
      <c r="AM13">
        <v>1.5809999999999999E-3</v>
      </c>
      <c r="AN13">
        <v>0</v>
      </c>
      <c r="AO13">
        <v>0</v>
      </c>
      <c r="AP13">
        <v>0</v>
      </c>
      <c r="AQ13" t="s">
        <v>32</v>
      </c>
    </row>
    <row r="14" spans="1:43" x14ac:dyDescent="0.2">
      <c r="B14" t="s">
        <v>170</v>
      </c>
      <c r="C14">
        <v>2450</v>
      </c>
      <c r="D14">
        <v>1261</v>
      </c>
      <c r="E14">
        <v>1279</v>
      </c>
      <c r="F14">
        <v>1189</v>
      </c>
      <c r="G14">
        <v>1128</v>
      </c>
      <c r="H14">
        <v>18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14</v>
      </c>
      <c r="S14">
        <v>0</v>
      </c>
      <c r="T14">
        <v>20</v>
      </c>
      <c r="U14">
        <v>0</v>
      </c>
      <c r="V14">
        <v>8</v>
      </c>
      <c r="W14">
        <v>0</v>
      </c>
      <c r="X14">
        <v>0</v>
      </c>
      <c r="Y14">
        <v>0.963279</v>
      </c>
      <c r="Z14">
        <v>1.5370999999999999E-2</v>
      </c>
      <c r="AA14">
        <v>0</v>
      </c>
      <c r="AB14">
        <v>0</v>
      </c>
      <c r="AC14">
        <v>8.5400000000000005E-4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1.1956E-2</v>
      </c>
      <c r="AK14">
        <v>0</v>
      </c>
      <c r="AL14">
        <v>1.7079E-2</v>
      </c>
      <c r="AM14">
        <v>0</v>
      </c>
      <c r="AN14">
        <v>6.8320000000000004E-3</v>
      </c>
      <c r="AO14">
        <v>0</v>
      </c>
      <c r="AP14">
        <v>0</v>
      </c>
      <c r="AQ14" t="s">
        <v>32</v>
      </c>
    </row>
    <row r="15" spans="1:43" x14ac:dyDescent="0.2">
      <c r="B15" t="s">
        <v>174</v>
      </c>
      <c r="C15">
        <v>2448</v>
      </c>
      <c r="D15">
        <v>1252</v>
      </c>
      <c r="E15">
        <v>1255</v>
      </c>
      <c r="F15">
        <v>1196</v>
      </c>
      <c r="G15">
        <v>77</v>
      </c>
      <c r="H15">
        <v>3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360</v>
      </c>
      <c r="R15">
        <v>59</v>
      </c>
      <c r="S15">
        <v>611</v>
      </c>
      <c r="T15">
        <v>86</v>
      </c>
      <c r="U15">
        <v>0</v>
      </c>
      <c r="V15">
        <v>0</v>
      </c>
      <c r="W15">
        <v>0</v>
      </c>
      <c r="X15">
        <v>0</v>
      </c>
      <c r="Y15">
        <v>6.4543000000000003E-2</v>
      </c>
      <c r="Z15">
        <v>2.5149999999999999E-3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0.30175999999999997</v>
      </c>
      <c r="AJ15">
        <v>4.9454999999999999E-2</v>
      </c>
      <c r="AK15">
        <v>0.512154</v>
      </c>
      <c r="AL15">
        <v>7.2086999999999998E-2</v>
      </c>
      <c r="AM15">
        <v>0</v>
      </c>
      <c r="AN15">
        <v>0</v>
      </c>
      <c r="AO15">
        <v>0</v>
      </c>
      <c r="AP15">
        <v>0</v>
      </c>
      <c r="AQ15" t="s">
        <v>32</v>
      </c>
    </row>
    <row r="16" spans="1:43" x14ac:dyDescent="0.2">
      <c r="B16" t="s">
        <v>175</v>
      </c>
      <c r="C16">
        <v>2304</v>
      </c>
      <c r="D16">
        <v>1149</v>
      </c>
      <c r="E16">
        <v>1177</v>
      </c>
      <c r="F16">
        <v>1155</v>
      </c>
      <c r="G16">
        <v>254</v>
      </c>
      <c r="H16">
        <v>28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22</v>
      </c>
      <c r="R16">
        <v>185</v>
      </c>
      <c r="S16">
        <v>428</v>
      </c>
      <c r="T16">
        <v>238</v>
      </c>
      <c r="U16">
        <v>0</v>
      </c>
      <c r="V16">
        <v>0</v>
      </c>
      <c r="W16">
        <v>0</v>
      </c>
      <c r="X16">
        <v>0</v>
      </c>
      <c r="Y16">
        <v>0.22537699999999999</v>
      </c>
      <c r="Z16">
        <v>2.4844999999999999E-2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1.9521E-2</v>
      </c>
      <c r="AJ16">
        <v>0.16415299999999999</v>
      </c>
      <c r="AK16">
        <v>0.37976900000000002</v>
      </c>
      <c r="AL16">
        <v>0.21118000000000001</v>
      </c>
      <c r="AM16">
        <v>0</v>
      </c>
      <c r="AN16">
        <v>0</v>
      </c>
      <c r="AO16">
        <v>0</v>
      </c>
      <c r="AP16">
        <v>0</v>
      </c>
      <c r="AQ16" t="s">
        <v>32</v>
      </c>
    </row>
    <row r="17" spans="2:43" x14ac:dyDescent="0.2">
      <c r="B17" t="s">
        <v>37</v>
      </c>
      <c r="C17">
        <v>2352</v>
      </c>
      <c r="D17">
        <v>1203</v>
      </c>
      <c r="E17">
        <v>1203</v>
      </c>
      <c r="F17">
        <v>1149</v>
      </c>
      <c r="G17">
        <v>67</v>
      </c>
      <c r="H17">
        <v>0</v>
      </c>
      <c r="I17">
        <v>0</v>
      </c>
      <c r="J17">
        <v>0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294</v>
      </c>
      <c r="R17">
        <v>18</v>
      </c>
      <c r="S17">
        <v>39</v>
      </c>
      <c r="T17">
        <v>706</v>
      </c>
      <c r="U17">
        <v>22</v>
      </c>
      <c r="V17">
        <v>0</v>
      </c>
      <c r="W17">
        <v>0</v>
      </c>
      <c r="X17">
        <v>0</v>
      </c>
      <c r="Y17">
        <v>5.8312000000000003E-2</v>
      </c>
      <c r="Z17">
        <v>0</v>
      </c>
      <c r="AA17">
        <v>0</v>
      </c>
      <c r="AB17">
        <v>0</v>
      </c>
      <c r="AC17">
        <v>2.611E-3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0.25587500000000002</v>
      </c>
      <c r="AJ17">
        <v>1.5665999999999999E-2</v>
      </c>
      <c r="AK17">
        <v>3.3943000000000001E-2</v>
      </c>
      <c r="AL17">
        <v>0.61444699999999997</v>
      </c>
      <c r="AM17">
        <v>1.9147000000000001E-2</v>
      </c>
      <c r="AN17">
        <v>0</v>
      </c>
      <c r="AO17">
        <v>0</v>
      </c>
      <c r="AP17">
        <v>0</v>
      </c>
      <c r="AQ17" t="s">
        <v>32</v>
      </c>
    </row>
    <row r="18" spans="2:43" x14ac:dyDescent="0.2">
      <c r="B18" t="s">
        <v>176</v>
      </c>
      <c r="C18">
        <v>2209</v>
      </c>
      <c r="D18">
        <v>1114</v>
      </c>
      <c r="E18">
        <v>1123</v>
      </c>
      <c r="F18">
        <v>1095</v>
      </c>
      <c r="G18">
        <v>182</v>
      </c>
      <c r="H18">
        <v>9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345</v>
      </c>
      <c r="R18">
        <v>66</v>
      </c>
      <c r="S18">
        <v>180</v>
      </c>
      <c r="T18">
        <v>310</v>
      </c>
      <c r="U18">
        <v>0</v>
      </c>
      <c r="V18">
        <v>3</v>
      </c>
      <c r="W18">
        <v>0</v>
      </c>
      <c r="X18">
        <v>0</v>
      </c>
      <c r="Y18">
        <v>0.16758700000000001</v>
      </c>
      <c r="Z18">
        <v>8.2869999999999992E-3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0.31768000000000002</v>
      </c>
      <c r="AJ18">
        <v>6.0773000000000001E-2</v>
      </c>
      <c r="AK18">
        <v>0.165746</v>
      </c>
      <c r="AL18">
        <v>0.28545100000000001</v>
      </c>
      <c r="AM18">
        <v>0</v>
      </c>
      <c r="AN18">
        <v>2.7620000000000001E-3</v>
      </c>
      <c r="AO18">
        <v>0</v>
      </c>
      <c r="AP18">
        <v>0</v>
      </c>
      <c r="AQ18" t="s">
        <v>32</v>
      </c>
    </row>
    <row r="19" spans="2:43" x14ac:dyDescent="0.2">
      <c r="B19" t="s">
        <v>177</v>
      </c>
      <c r="C19">
        <v>2401</v>
      </c>
      <c r="D19">
        <v>1223</v>
      </c>
      <c r="E19">
        <v>1230</v>
      </c>
      <c r="F19">
        <v>1178</v>
      </c>
      <c r="G19">
        <v>197</v>
      </c>
      <c r="H19">
        <v>7</v>
      </c>
      <c r="I19">
        <v>0</v>
      </c>
      <c r="J19">
        <v>0</v>
      </c>
      <c r="K19">
        <v>7</v>
      </c>
      <c r="L19">
        <v>0</v>
      </c>
      <c r="M19">
        <v>0</v>
      </c>
      <c r="N19">
        <v>0</v>
      </c>
      <c r="O19">
        <v>0</v>
      </c>
      <c r="P19">
        <v>0</v>
      </c>
      <c r="Q19">
        <v>309</v>
      </c>
      <c r="R19">
        <v>85</v>
      </c>
      <c r="S19">
        <v>258</v>
      </c>
      <c r="T19">
        <v>313</v>
      </c>
      <c r="U19">
        <v>1</v>
      </c>
      <c r="V19">
        <v>1</v>
      </c>
      <c r="W19">
        <v>0</v>
      </c>
      <c r="X19">
        <v>0</v>
      </c>
      <c r="Y19">
        <v>0.16823199999999999</v>
      </c>
      <c r="Z19">
        <v>5.9779999999999998E-3</v>
      </c>
      <c r="AA19">
        <v>0</v>
      </c>
      <c r="AB19">
        <v>0</v>
      </c>
      <c r="AC19">
        <v>5.9779999999999998E-3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0.26387699999999997</v>
      </c>
      <c r="AJ19">
        <v>7.2588E-2</v>
      </c>
      <c r="AK19">
        <v>0.22032499999999999</v>
      </c>
      <c r="AL19">
        <v>0.267293</v>
      </c>
      <c r="AM19">
        <v>8.5400000000000005E-4</v>
      </c>
      <c r="AN19">
        <v>8.5400000000000005E-4</v>
      </c>
      <c r="AO19">
        <v>0</v>
      </c>
      <c r="AP19">
        <v>0</v>
      </c>
      <c r="AQ19" t="s">
        <v>32</v>
      </c>
    </row>
    <row r="20" spans="2:43" x14ac:dyDescent="0.2">
      <c r="B20" t="s">
        <v>167</v>
      </c>
      <c r="C20">
        <v>2550</v>
      </c>
      <c r="D20">
        <v>1273</v>
      </c>
      <c r="E20">
        <v>1292</v>
      </c>
      <c r="F20">
        <v>1277</v>
      </c>
      <c r="G20">
        <v>372</v>
      </c>
      <c r="H20">
        <v>19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162</v>
      </c>
      <c r="S20">
        <v>115</v>
      </c>
      <c r="T20">
        <v>607</v>
      </c>
      <c r="U20">
        <v>0</v>
      </c>
      <c r="V20">
        <v>1</v>
      </c>
      <c r="W20">
        <v>0</v>
      </c>
      <c r="X20">
        <v>0</v>
      </c>
      <c r="Y20">
        <v>0.295707</v>
      </c>
      <c r="Z20">
        <v>1.5103E-2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7.9500000000000003E-4</v>
      </c>
      <c r="AJ20">
        <v>0.128776</v>
      </c>
      <c r="AK20">
        <v>9.1414999999999996E-2</v>
      </c>
      <c r="AL20">
        <v>0.482512</v>
      </c>
      <c r="AM20">
        <v>0</v>
      </c>
      <c r="AN20">
        <v>7.9500000000000003E-4</v>
      </c>
      <c r="AO20">
        <v>0</v>
      </c>
      <c r="AP20">
        <v>0</v>
      </c>
      <c r="AQ20" t="s">
        <v>32</v>
      </c>
    </row>
    <row r="21" spans="2:43" x14ac:dyDescent="0.2">
      <c r="B21" t="s">
        <v>168</v>
      </c>
      <c r="C21">
        <v>2500</v>
      </c>
      <c r="D21">
        <v>1278</v>
      </c>
      <c r="E21">
        <v>1341</v>
      </c>
      <c r="F21">
        <v>1222</v>
      </c>
      <c r="G21">
        <v>319</v>
      </c>
      <c r="H21">
        <v>63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10</v>
      </c>
      <c r="R21">
        <v>90</v>
      </c>
      <c r="S21">
        <v>456</v>
      </c>
      <c r="T21">
        <v>284</v>
      </c>
      <c r="U21">
        <v>0</v>
      </c>
      <c r="V21">
        <v>0</v>
      </c>
      <c r="W21">
        <v>0</v>
      </c>
      <c r="X21">
        <v>0</v>
      </c>
      <c r="Y21">
        <v>0.27523700000000001</v>
      </c>
      <c r="Z21">
        <v>5.4357000000000003E-2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8.6280000000000003E-3</v>
      </c>
      <c r="AJ21">
        <v>7.7653E-2</v>
      </c>
      <c r="AK21">
        <v>0.39344299999999999</v>
      </c>
      <c r="AL21">
        <v>0.24503900000000001</v>
      </c>
      <c r="AM21">
        <v>0</v>
      </c>
      <c r="AN21">
        <v>0</v>
      </c>
      <c r="AO21">
        <v>0</v>
      </c>
      <c r="AP21">
        <v>0</v>
      </c>
      <c r="AQ21" t="s">
        <v>32</v>
      </c>
    </row>
    <row r="22" spans="2:43" x14ac:dyDescent="0.2">
      <c r="B22" t="s">
        <v>45</v>
      </c>
      <c r="C22">
        <v>2304</v>
      </c>
      <c r="D22">
        <v>1199</v>
      </c>
      <c r="E22">
        <v>1207</v>
      </c>
      <c r="F22">
        <v>1105</v>
      </c>
      <c r="G22">
        <v>18</v>
      </c>
      <c r="H22">
        <v>8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240</v>
      </c>
      <c r="R22">
        <v>99</v>
      </c>
      <c r="S22">
        <v>85</v>
      </c>
      <c r="T22">
        <v>655</v>
      </c>
      <c r="U22">
        <v>0</v>
      </c>
      <c r="V22">
        <v>0</v>
      </c>
      <c r="W22">
        <v>0</v>
      </c>
      <c r="X22">
        <v>0</v>
      </c>
      <c r="Y22">
        <v>1.6407999999999999E-2</v>
      </c>
      <c r="Z22">
        <v>7.293E-3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0.218778</v>
      </c>
      <c r="AJ22">
        <v>9.0246000000000007E-2</v>
      </c>
      <c r="AK22">
        <v>7.7483999999999997E-2</v>
      </c>
      <c r="AL22">
        <v>0.59708300000000003</v>
      </c>
      <c r="AM22">
        <v>0</v>
      </c>
      <c r="AN22">
        <v>0</v>
      </c>
      <c r="AO22">
        <v>0</v>
      </c>
      <c r="AP22">
        <v>0</v>
      </c>
      <c r="AQ22" t="s">
        <v>32</v>
      </c>
    </row>
    <row r="23" spans="2:43" x14ac:dyDescent="0.2">
      <c r="B23" t="s">
        <v>40</v>
      </c>
      <c r="C23">
        <v>2401</v>
      </c>
      <c r="D23">
        <v>1196</v>
      </c>
      <c r="E23">
        <v>1196</v>
      </c>
      <c r="F23">
        <v>1205</v>
      </c>
      <c r="G23">
        <v>0</v>
      </c>
      <c r="H23">
        <v>0</v>
      </c>
      <c r="I23">
        <v>0</v>
      </c>
      <c r="J23">
        <v>0</v>
      </c>
      <c r="K23">
        <v>16</v>
      </c>
      <c r="L23">
        <v>0</v>
      </c>
      <c r="M23">
        <v>0</v>
      </c>
      <c r="N23">
        <v>0</v>
      </c>
      <c r="O23">
        <v>0</v>
      </c>
      <c r="P23">
        <v>0</v>
      </c>
      <c r="Q23">
        <v>1189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1.3278E-2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0.98672199999999999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 t="s">
        <v>32</v>
      </c>
    </row>
    <row r="24" spans="2:43" x14ac:dyDescent="0.2">
      <c r="B24" t="s">
        <v>41</v>
      </c>
      <c r="C24">
        <v>2499</v>
      </c>
      <c r="D24">
        <v>1272</v>
      </c>
      <c r="E24">
        <v>1272</v>
      </c>
      <c r="F24">
        <v>1227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47</v>
      </c>
      <c r="R24">
        <v>0</v>
      </c>
      <c r="S24">
        <v>1180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3.8304999999999999E-2</v>
      </c>
      <c r="AJ24">
        <v>0</v>
      </c>
      <c r="AK24">
        <v>0.96169499999999997</v>
      </c>
      <c r="AL24">
        <v>0</v>
      </c>
      <c r="AM24">
        <v>0</v>
      </c>
      <c r="AN24">
        <v>0</v>
      </c>
      <c r="AO24">
        <v>0</v>
      </c>
      <c r="AP24">
        <v>0</v>
      </c>
      <c r="AQ24" t="s">
        <v>32</v>
      </c>
    </row>
    <row r="25" spans="2:43" x14ac:dyDescent="0.2">
      <c r="B25" t="s">
        <v>42</v>
      </c>
      <c r="C25">
        <v>2550</v>
      </c>
      <c r="D25">
        <v>1296</v>
      </c>
      <c r="E25">
        <v>1296</v>
      </c>
      <c r="F25">
        <v>1254</v>
      </c>
      <c r="G25">
        <v>19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2</v>
      </c>
      <c r="R25">
        <v>472</v>
      </c>
      <c r="S25">
        <v>67</v>
      </c>
      <c r="T25">
        <v>694</v>
      </c>
      <c r="U25">
        <v>0</v>
      </c>
      <c r="V25">
        <v>0</v>
      </c>
      <c r="W25">
        <v>0</v>
      </c>
      <c r="X25">
        <v>0</v>
      </c>
      <c r="Y25">
        <v>1.5152000000000001E-2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1.5950000000000001E-3</v>
      </c>
      <c r="AJ25">
        <v>0.37639600000000001</v>
      </c>
      <c r="AK25">
        <v>5.3428999999999997E-2</v>
      </c>
      <c r="AL25">
        <v>0.55342899999999995</v>
      </c>
      <c r="AM25">
        <v>0</v>
      </c>
      <c r="AN25">
        <v>0</v>
      </c>
      <c r="AO25">
        <v>0</v>
      </c>
      <c r="AP25">
        <v>0</v>
      </c>
      <c r="AQ25" t="s">
        <v>32</v>
      </c>
    </row>
    <row r="26" spans="2:43" x14ac:dyDescent="0.2">
      <c r="B26" t="s">
        <v>43</v>
      </c>
      <c r="C26">
        <v>2601</v>
      </c>
      <c r="D26">
        <v>1304</v>
      </c>
      <c r="E26">
        <v>1439</v>
      </c>
      <c r="F26">
        <v>1297</v>
      </c>
      <c r="G26">
        <v>294</v>
      </c>
      <c r="H26">
        <v>135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868</v>
      </c>
      <c r="W26">
        <v>0</v>
      </c>
      <c r="X26">
        <v>0</v>
      </c>
      <c r="Y26">
        <v>0.25301200000000001</v>
      </c>
      <c r="Z26">
        <v>0.116179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0.74698799999999999</v>
      </c>
      <c r="AO26">
        <v>0</v>
      </c>
      <c r="AP26">
        <v>0</v>
      </c>
      <c r="AQ26" t="s">
        <v>32</v>
      </c>
    </row>
    <row r="27" spans="2:43" x14ac:dyDescent="0.2">
      <c r="B27" t="s">
        <v>44</v>
      </c>
      <c r="C27">
        <v>2400</v>
      </c>
      <c r="D27">
        <v>1223</v>
      </c>
      <c r="E27">
        <v>1228</v>
      </c>
      <c r="F27">
        <v>1177</v>
      </c>
      <c r="G27">
        <v>225</v>
      </c>
      <c r="H27">
        <v>5</v>
      </c>
      <c r="I27">
        <v>0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684</v>
      </c>
      <c r="R27">
        <v>162</v>
      </c>
      <c r="S27">
        <v>63</v>
      </c>
      <c r="T27">
        <v>32</v>
      </c>
      <c r="U27">
        <v>0</v>
      </c>
      <c r="V27">
        <v>5</v>
      </c>
      <c r="W27">
        <v>0</v>
      </c>
      <c r="X27">
        <v>0</v>
      </c>
      <c r="Y27">
        <v>0.19198000000000001</v>
      </c>
      <c r="Z27">
        <v>4.2659999999999998E-3</v>
      </c>
      <c r="AA27">
        <v>0</v>
      </c>
      <c r="AB27">
        <v>0</v>
      </c>
      <c r="AC27">
        <v>8.5300000000000003E-4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0.58361799999999997</v>
      </c>
      <c r="AJ27">
        <v>0.13822499999999999</v>
      </c>
      <c r="AK27">
        <v>5.3754000000000003E-2</v>
      </c>
      <c r="AL27">
        <v>2.7303999999999998E-2</v>
      </c>
      <c r="AM27">
        <v>0</v>
      </c>
      <c r="AN27">
        <v>4.2659999999999998E-3</v>
      </c>
      <c r="AO27">
        <v>0</v>
      </c>
      <c r="AP27">
        <v>0</v>
      </c>
      <c r="AQ27" t="s">
        <v>32</v>
      </c>
    </row>
    <row r="28" spans="2:43" x14ac:dyDescent="0.2">
      <c r="B28" t="s">
        <v>46</v>
      </c>
      <c r="C28">
        <v>2352</v>
      </c>
      <c r="D28">
        <v>1230</v>
      </c>
      <c r="E28">
        <v>1239</v>
      </c>
      <c r="F28">
        <v>1122</v>
      </c>
      <c r="G28">
        <v>150</v>
      </c>
      <c r="H28">
        <v>9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562</v>
      </c>
      <c r="R28">
        <v>90</v>
      </c>
      <c r="S28">
        <v>34</v>
      </c>
      <c r="T28">
        <v>276</v>
      </c>
      <c r="U28">
        <v>0</v>
      </c>
      <c r="V28">
        <v>0</v>
      </c>
      <c r="W28">
        <v>0</v>
      </c>
      <c r="X28">
        <v>0</v>
      </c>
      <c r="Y28">
        <v>0.134771</v>
      </c>
      <c r="Z28">
        <v>8.0859999999999994E-3</v>
      </c>
      <c r="AA28">
        <v>0</v>
      </c>
      <c r="AB28">
        <v>0</v>
      </c>
      <c r="AC28">
        <v>8.9800000000000004E-4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0.504942</v>
      </c>
      <c r="AJ28">
        <v>8.0863000000000004E-2</v>
      </c>
      <c r="AK28">
        <v>3.0547999999999999E-2</v>
      </c>
      <c r="AL28">
        <v>0.247978</v>
      </c>
      <c r="AM28">
        <v>0</v>
      </c>
      <c r="AN28">
        <v>0</v>
      </c>
      <c r="AO28">
        <v>0</v>
      </c>
      <c r="AP28">
        <v>0</v>
      </c>
      <c r="AQ28" t="s">
        <v>32</v>
      </c>
    </row>
    <row r="29" spans="2:43" x14ac:dyDescent="0.2">
      <c r="B29" t="s">
        <v>47</v>
      </c>
      <c r="C29">
        <v>2304</v>
      </c>
      <c r="D29">
        <v>1181</v>
      </c>
      <c r="E29">
        <v>1181</v>
      </c>
      <c r="F29">
        <v>1123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1123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 t="s">
        <v>32</v>
      </c>
    </row>
    <row r="30" spans="2:43" x14ac:dyDescent="0.2">
      <c r="B30" t="s">
        <v>48</v>
      </c>
      <c r="C30">
        <v>2304</v>
      </c>
      <c r="D30">
        <v>1184</v>
      </c>
      <c r="E30">
        <v>2116</v>
      </c>
      <c r="F30">
        <v>1120</v>
      </c>
      <c r="G30">
        <v>182</v>
      </c>
      <c r="H30">
        <v>932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6</v>
      </c>
      <c r="T30">
        <v>0</v>
      </c>
      <c r="U30">
        <v>0</v>
      </c>
      <c r="V30">
        <v>0</v>
      </c>
      <c r="W30">
        <v>0</v>
      </c>
      <c r="X30">
        <v>0</v>
      </c>
      <c r="Y30">
        <v>0.96808499999999997</v>
      </c>
      <c r="Z30">
        <v>4.9574470000000002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3.1914999999999999E-2</v>
      </c>
      <c r="AL30">
        <v>0</v>
      </c>
      <c r="AM30">
        <v>0</v>
      </c>
      <c r="AN30">
        <v>0</v>
      </c>
      <c r="AO30">
        <v>0</v>
      </c>
      <c r="AP30">
        <v>0</v>
      </c>
      <c r="AQ30" t="s">
        <v>32</v>
      </c>
    </row>
    <row r="31" spans="2:43" x14ac:dyDescent="0.2">
      <c r="B31" t="s">
        <v>181</v>
      </c>
      <c r="C31">
        <v>1156</v>
      </c>
      <c r="D31">
        <v>718</v>
      </c>
      <c r="E31">
        <v>718</v>
      </c>
      <c r="F31">
        <v>438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438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1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 t="s">
        <v>32</v>
      </c>
    </row>
    <row r="32" spans="2:43" x14ac:dyDescent="0.2">
      <c r="B32" t="s">
        <v>182</v>
      </c>
      <c r="C32">
        <v>1296</v>
      </c>
      <c r="D32">
        <v>793</v>
      </c>
      <c r="E32">
        <v>794</v>
      </c>
      <c r="F32">
        <v>503</v>
      </c>
      <c r="G32">
        <v>14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11</v>
      </c>
      <c r="R32">
        <v>346</v>
      </c>
      <c r="S32">
        <v>111</v>
      </c>
      <c r="T32">
        <v>20</v>
      </c>
      <c r="U32">
        <v>0</v>
      </c>
      <c r="V32">
        <v>0</v>
      </c>
      <c r="W32">
        <v>0</v>
      </c>
      <c r="X32">
        <v>0</v>
      </c>
      <c r="Y32">
        <v>2.7888E-2</v>
      </c>
      <c r="Z32">
        <v>1.9919999999999998E-3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2.1912000000000001E-2</v>
      </c>
      <c r="AJ32">
        <v>0.68924300000000005</v>
      </c>
      <c r="AK32">
        <v>0.22111600000000001</v>
      </c>
      <c r="AL32">
        <v>3.9841000000000001E-2</v>
      </c>
      <c r="AM32">
        <v>0</v>
      </c>
      <c r="AN32">
        <v>0</v>
      </c>
      <c r="AO32">
        <v>0</v>
      </c>
      <c r="AP32">
        <v>0</v>
      </c>
      <c r="AQ32" t="s">
        <v>32</v>
      </c>
    </row>
    <row r="33" spans="2:43" x14ac:dyDescent="0.2">
      <c r="B33" t="s">
        <v>183</v>
      </c>
      <c r="C33">
        <v>1024</v>
      </c>
      <c r="D33">
        <v>646</v>
      </c>
      <c r="E33">
        <v>646</v>
      </c>
      <c r="F33">
        <v>378</v>
      </c>
      <c r="G33">
        <v>65</v>
      </c>
      <c r="H33">
        <v>0</v>
      </c>
      <c r="I33">
        <v>0</v>
      </c>
      <c r="J33">
        <v>0</v>
      </c>
      <c r="K33">
        <v>17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38</v>
      </c>
      <c r="S33">
        <v>0</v>
      </c>
      <c r="T33">
        <v>15</v>
      </c>
      <c r="U33">
        <v>145</v>
      </c>
      <c r="V33">
        <v>98</v>
      </c>
      <c r="W33">
        <v>0</v>
      </c>
      <c r="X33">
        <v>0</v>
      </c>
      <c r="Y33">
        <v>0.171958</v>
      </c>
      <c r="Z33">
        <v>0</v>
      </c>
      <c r="AA33">
        <v>0</v>
      </c>
      <c r="AB33">
        <v>0</v>
      </c>
      <c r="AC33">
        <v>4.4974E-2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0.10052899999999999</v>
      </c>
      <c r="AK33">
        <v>0</v>
      </c>
      <c r="AL33">
        <v>3.9683000000000003E-2</v>
      </c>
      <c r="AM33">
        <v>0.38359799999999999</v>
      </c>
      <c r="AN33">
        <v>0.25925900000000002</v>
      </c>
      <c r="AO33">
        <v>0</v>
      </c>
      <c r="AP33">
        <v>0</v>
      </c>
      <c r="AQ33" t="s">
        <v>32</v>
      </c>
    </row>
    <row r="34" spans="2:43" x14ac:dyDescent="0.2">
      <c r="B34" t="s">
        <v>184</v>
      </c>
      <c r="C34">
        <v>2352</v>
      </c>
      <c r="D34">
        <v>1207</v>
      </c>
      <c r="E34">
        <v>1207</v>
      </c>
      <c r="F34">
        <v>1145</v>
      </c>
      <c r="G34">
        <v>608</v>
      </c>
      <c r="H34">
        <v>0</v>
      </c>
      <c r="I34">
        <v>0</v>
      </c>
      <c r="J34">
        <v>0</v>
      </c>
      <c r="K34">
        <v>318</v>
      </c>
      <c r="L34">
        <v>0</v>
      </c>
      <c r="M34">
        <v>2</v>
      </c>
      <c r="N34">
        <v>0</v>
      </c>
      <c r="O34">
        <v>0</v>
      </c>
      <c r="P34">
        <v>0</v>
      </c>
      <c r="Q34">
        <v>0</v>
      </c>
      <c r="R34">
        <v>117</v>
      </c>
      <c r="S34">
        <v>0</v>
      </c>
      <c r="T34">
        <v>42</v>
      </c>
      <c r="U34">
        <v>57</v>
      </c>
      <c r="V34">
        <v>1</v>
      </c>
      <c r="W34">
        <v>0</v>
      </c>
      <c r="X34">
        <v>0</v>
      </c>
      <c r="Y34">
        <v>0.53100400000000003</v>
      </c>
      <c r="Z34">
        <v>0</v>
      </c>
      <c r="AA34">
        <v>0</v>
      </c>
      <c r="AB34">
        <v>0</v>
      </c>
      <c r="AC34">
        <v>0.277729</v>
      </c>
      <c r="AD34">
        <v>0</v>
      </c>
      <c r="AE34">
        <v>1.7470000000000001E-3</v>
      </c>
      <c r="AF34">
        <v>0</v>
      </c>
      <c r="AG34">
        <v>0</v>
      </c>
      <c r="AH34">
        <v>0</v>
      </c>
      <c r="AI34">
        <v>0</v>
      </c>
      <c r="AJ34">
        <v>0.102183</v>
      </c>
      <c r="AK34">
        <v>0</v>
      </c>
      <c r="AL34">
        <v>3.6680999999999998E-2</v>
      </c>
      <c r="AM34">
        <v>4.9782E-2</v>
      </c>
      <c r="AN34">
        <v>8.7299999999999997E-4</v>
      </c>
      <c r="AO34">
        <v>0</v>
      </c>
      <c r="AP34">
        <v>0</v>
      </c>
      <c r="AQ34" t="s">
        <v>32</v>
      </c>
    </row>
    <row r="35" spans="2:43" x14ac:dyDescent="0.2">
      <c r="B35" t="s">
        <v>185</v>
      </c>
      <c r="C35">
        <v>1089</v>
      </c>
      <c r="D35">
        <v>698</v>
      </c>
      <c r="E35">
        <v>712</v>
      </c>
      <c r="F35">
        <v>391</v>
      </c>
      <c r="G35">
        <v>35</v>
      </c>
      <c r="H35">
        <v>14</v>
      </c>
      <c r="I35">
        <v>0</v>
      </c>
      <c r="J35">
        <v>0</v>
      </c>
      <c r="K35">
        <v>338</v>
      </c>
      <c r="L35">
        <v>0</v>
      </c>
      <c r="M35">
        <v>1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3</v>
      </c>
      <c r="V35">
        <v>0</v>
      </c>
      <c r="W35">
        <v>0</v>
      </c>
      <c r="X35">
        <v>0</v>
      </c>
      <c r="Y35">
        <v>9.2838000000000004E-2</v>
      </c>
      <c r="Z35">
        <v>3.7135000000000001E-2</v>
      </c>
      <c r="AA35">
        <v>0</v>
      </c>
      <c r="AB35">
        <v>0</v>
      </c>
      <c r="AC35">
        <v>0.89655200000000002</v>
      </c>
      <c r="AD35">
        <v>0</v>
      </c>
      <c r="AE35">
        <v>2.653E-3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7.9579999999999998E-3</v>
      </c>
      <c r="AN35">
        <v>0</v>
      </c>
      <c r="AO35">
        <v>0</v>
      </c>
      <c r="AP35">
        <v>0</v>
      </c>
      <c r="AQ35" t="s">
        <v>32</v>
      </c>
    </row>
    <row r="36" spans="2:43" x14ac:dyDescent="0.2">
      <c r="B36" t="s">
        <v>49</v>
      </c>
      <c r="C36">
        <v>1156</v>
      </c>
      <c r="D36">
        <v>707</v>
      </c>
      <c r="E36">
        <v>707</v>
      </c>
      <c r="F36">
        <v>449</v>
      </c>
      <c r="G36">
        <v>147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5</v>
      </c>
      <c r="S36">
        <v>0</v>
      </c>
      <c r="T36">
        <v>189</v>
      </c>
      <c r="U36">
        <v>0</v>
      </c>
      <c r="V36">
        <v>108</v>
      </c>
      <c r="W36">
        <v>0</v>
      </c>
      <c r="X36">
        <v>0</v>
      </c>
      <c r="Y36">
        <v>0.32739400000000002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1.1136E-2</v>
      </c>
      <c r="AK36">
        <v>0</v>
      </c>
      <c r="AL36">
        <v>0.420935</v>
      </c>
      <c r="AM36">
        <v>0</v>
      </c>
      <c r="AN36">
        <v>0.240535</v>
      </c>
      <c r="AO36">
        <v>0</v>
      </c>
      <c r="AP36">
        <v>0</v>
      </c>
      <c r="AQ36" t="s">
        <v>32</v>
      </c>
    </row>
    <row r="37" spans="2:43" x14ac:dyDescent="0.2">
      <c r="B37" t="s">
        <v>50</v>
      </c>
      <c r="C37">
        <v>2756</v>
      </c>
      <c r="D37">
        <v>1333</v>
      </c>
      <c r="E37">
        <v>1333</v>
      </c>
      <c r="F37">
        <v>1423</v>
      </c>
      <c r="G37">
        <v>0</v>
      </c>
      <c r="H37">
        <v>0</v>
      </c>
      <c r="I37">
        <v>0</v>
      </c>
      <c r="J37">
        <v>0</v>
      </c>
      <c r="K37">
        <v>9</v>
      </c>
      <c r="L37">
        <v>0</v>
      </c>
      <c r="M37">
        <v>0</v>
      </c>
      <c r="N37">
        <v>0</v>
      </c>
      <c r="O37">
        <v>0</v>
      </c>
      <c r="P37">
        <v>0</v>
      </c>
      <c r="Q37">
        <v>1414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6.3249999999999999E-3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0.99367499999999997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 t="s">
        <v>32</v>
      </c>
    </row>
    <row r="38" spans="2:43" x14ac:dyDescent="0.2">
      <c r="B38" t="s">
        <v>51</v>
      </c>
      <c r="C38">
        <v>2756</v>
      </c>
      <c r="D38">
        <v>1331</v>
      </c>
      <c r="E38">
        <v>2546</v>
      </c>
      <c r="F38">
        <v>1425</v>
      </c>
      <c r="G38">
        <v>3</v>
      </c>
      <c r="H38">
        <v>1215</v>
      </c>
      <c r="I38">
        <v>0</v>
      </c>
      <c r="J38">
        <v>207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1.4286E-2</v>
      </c>
      <c r="Z38">
        <v>5.7857139999999996</v>
      </c>
      <c r="AA38">
        <v>0</v>
      </c>
      <c r="AB38">
        <v>0.98571399999999998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 t="s">
        <v>32</v>
      </c>
    </row>
    <row r="39" spans="2:43" x14ac:dyDescent="0.2">
      <c r="B39" t="s">
        <v>52</v>
      </c>
      <c r="C39">
        <v>2256</v>
      </c>
      <c r="D39">
        <v>1167</v>
      </c>
      <c r="E39">
        <v>1198</v>
      </c>
      <c r="F39">
        <v>1089</v>
      </c>
      <c r="G39">
        <v>16</v>
      </c>
      <c r="H39">
        <v>31</v>
      </c>
      <c r="I39">
        <v>0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353</v>
      </c>
      <c r="R39">
        <v>1</v>
      </c>
      <c r="S39">
        <v>681</v>
      </c>
      <c r="T39">
        <v>6</v>
      </c>
      <c r="U39">
        <v>0</v>
      </c>
      <c r="V39">
        <v>0</v>
      </c>
      <c r="W39">
        <v>0</v>
      </c>
      <c r="X39">
        <v>0</v>
      </c>
      <c r="Y39">
        <v>1.5122999999999999E-2</v>
      </c>
      <c r="Z39">
        <v>2.9301000000000001E-2</v>
      </c>
      <c r="AA39">
        <v>0</v>
      </c>
      <c r="AB39">
        <v>0</v>
      </c>
      <c r="AC39">
        <v>9.4499999999999998E-4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0.333648</v>
      </c>
      <c r="AJ39">
        <v>9.4499999999999998E-4</v>
      </c>
      <c r="AK39">
        <v>0.64366699999999999</v>
      </c>
      <c r="AL39">
        <v>5.6709999999999998E-3</v>
      </c>
      <c r="AM39">
        <v>0</v>
      </c>
      <c r="AN39">
        <v>0</v>
      </c>
      <c r="AO39">
        <v>0</v>
      </c>
      <c r="AP39">
        <v>0</v>
      </c>
      <c r="AQ39" t="s">
        <v>32</v>
      </c>
    </row>
    <row r="40" spans="2:43" x14ac:dyDescent="0.2">
      <c r="B40" t="s">
        <v>53</v>
      </c>
      <c r="C40">
        <v>2256</v>
      </c>
      <c r="D40">
        <v>1166</v>
      </c>
      <c r="E40">
        <v>1395</v>
      </c>
      <c r="F40">
        <v>1090</v>
      </c>
      <c r="G40">
        <v>312</v>
      </c>
      <c r="H40">
        <v>229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9</v>
      </c>
      <c r="R40">
        <v>77</v>
      </c>
      <c r="S40">
        <v>274</v>
      </c>
      <c r="T40">
        <v>152</v>
      </c>
      <c r="U40">
        <v>0</v>
      </c>
      <c r="V40">
        <v>37</v>
      </c>
      <c r="W40">
        <v>0</v>
      </c>
      <c r="X40">
        <v>0</v>
      </c>
      <c r="Y40">
        <v>0.362369</v>
      </c>
      <c r="Z40">
        <v>0.26596999999999998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1.0453E-2</v>
      </c>
      <c r="AJ40">
        <v>8.9430999999999997E-2</v>
      </c>
      <c r="AK40">
        <v>0.31823499999999999</v>
      </c>
      <c r="AL40">
        <v>0.176539</v>
      </c>
      <c r="AM40">
        <v>0</v>
      </c>
      <c r="AN40">
        <v>4.2972999999999997E-2</v>
      </c>
      <c r="AO40">
        <v>0</v>
      </c>
      <c r="AP40">
        <v>0</v>
      </c>
      <c r="AQ40" t="s">
        <v>32</v>
      </c>
    </row>
    <row r="41" spans="2:43" x14ac:dyDescent="0.2">
      <c r="B41" t="s">
        <v>189</v>
      </c>
      <c r="C41">
        <v>2500</v>
      </c>
      <c r="D41">
        <v>1294</v>
      </c>
      <c r="E41">
        <v>1364</v>
      </c>
      <c r="F41">
        <v>1206</v>
      </c>
      <c r="G41">
        <v>84</v>
      </c>
      <c r="H41">
        <v>70</v>
      </c>
      <c r="I41">
        <v>0</v>
      </c>
      <c r="J41">
        <v>0</v>
      </c>
      <c r="K41">
        <v>18</v>
      </c>
      <c r="L41">
        <v>0</v>
      </c>
      <c r="M41">
        <v>0</v>
      </c>
      <c r="N41">
        <v>0</v>
      </c>
      <c r="O41">
        <v>0</v>
      </c>
      <c r="P41">
        <v>0</v>
      </c>
      <c r="Q41">
        <v>107</v>
      </c>
      <c r="R41">
        <v>28</v>
      </c>
      <c r="S41">
        <v>49</v>
      </c>
      <c r="T41">
        <v>782</v>
      </c>
      <c r="U41">
        <v>68</v>
      </c>
      <c r="V41">
        <v>0</v>
      </c>
      <c r="W41">
        <v>0</v>
      </c>
      <c r="X41">
        <v>0</v>
      </c>
      <c r="Y41">
        <v>7.3943999999999996E-2</v>
      </c>
      <c r="Z41">
        <v>6.1620000000000001E-2</v>
      </c>
      <c r="AA41">
        <v>0</v>
      </c>
      <c r="AB41">
        <v>0</v>
      </c>
      <c r="AC41">
        <v>1.5845000000000001E-2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9.4189999999999996E-2</v>
      </c>
      <c r="AJ41">
        <v>2.4648E-2</v>
      </c>
      <c r="AK41">
        <v>4.3133999999999999E-2</v>
      </c>
      <c r="AL41">
        <v>0.68837999999999999</v>
      </c>
      <c r="AM41">
        <v>5.9859000000000002E-2</v>
      </c>
      <c r="AN41">
        <v>0</v>
      </c>
      <c r="AO41">
        <v>0</v>
      </c>
      <c r="AP41">
        <v>0</v>
      </c>
      <c r="AQ41" t="s">
        <v>32</v>
      </c>
    </row>
    <row r="42" spans="2:43" x14ac:dyDescent="0.2">
      <c r="B42" t="s">
        <v>187</v>
      </c>
      <c r="C42">
        <v>2352</v>
      </c>
      <c r="D42">
        <v>1215</v>
      </c>
      <c r="E42">
        <v>1300</v>
      </c>
      <c r="F42">
        <v>1137</v>
      </c>
      <c r="G42">
        <v>331</v>
      </c>
      <c r="H42">
        <v>85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143</v>
      </c>
      <c r="S42">
        <v>4</v>
      </c>
      <c r="T42">
        <v>564</v>
      </c>
      <c r="U42">
        <v>10</v>
      </c>
      <c r="V42">
        <v>0</v>
      </c>
      <c r="W42">
        <v>0</v>
      </c>
      <c r="X42">
        <v>0</v>
      </c>
      <c r="Y42">
        <v>0.314639</v>
      </c>
      <c r="Z42">
        <v>8.0797999999999995E-2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0.135932</v>
      </c>
      <c r="AK42">
        <v>3.8019999999999998E-3</v>
      </c>
      <c r="AL42">
        <v>0.53612199999999999</v>
      </c>
      <c r="AM42">
        <v>9.5060000000000006E-3</v>
      </c>
      <c r="AN42">
        <v>0</v>
      </c>
      <c r="AO42">
        <v>0</v>
      </c>
      <c r="AP42">
        <v>0</v>
      </c>
      <c r="AQ42" t="s">
        <v>32</v>
      </c>
    </row>
    <row r="43" spans="2:43" x14ac:dyDescent="0.2">
      <c r="B43" t="s">
        <v>188</v>
      </c>
      <c r="C43">
        <v>1089</v>
      </c>
      <c r="D43">
        <v>690</v>
      </c>
      <c r="E43">
        <v>693</v>
      </c>
      <c r="F43">
        <v>399</v>
      </c>
      <c r="G43">
        <v>33</v>
      </c>
      <c r="H43">
        <v>3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138</v>
      </c>
      <c r="S43">
        <v>0</v>
      </c>
      <c r="T43">
        <v>225</v>
      </c>
      <c r="U43">
        <v>0</v>
      </c>
      <c r="V43">
        <v>0</v>
      </c>
      <c r="W43">
        <v>0</v>
      </c>
      <c r="X43">
        <v>0</v>
      </c>
      <c r="Y43">
        <v>8.3333000000000004E-2</v>
      </c>
      <c r="Z43">
        <v>7.5760000000000003E-3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0.34848499999999999</v>
      </c>
      <c r="AK43">
        <v>0</v>
      </c>
      <c r="AL43">
        <v>0.56818199999999996</v>
      </c>
      <c r="AM43">
        <v>0</v>
      </c>
      <c r="AN43">
        <v>0</v>
      </c>
      <c r="AO43">
        <v>0</v>
      </c>
      <c r="AP43">
        <v>0</v>
      </c>
      <c r="AQ43" t="s">
        <v>32</v>
      </c>
    </row>
    <row r="44" spans="2:43" x14ac:dyDescent="0.2">
      <c r="B44" t="s">
        <v>58</v>
      </c>
      <c r="C44">
        <v>2601</v>
      </c>
      <c r="D44">
        <v>1292</v>
      </c>
      <c r="E44">
        <v>1297</v>
      </c>
      <c r="F44">
        <v>1309</v>
      </c>
      <c r="G44">
        <v>0</v>
      </c>
      <c r="H44">
        <v>5</v>
      </c>
      <c r="I44">
        <v>0</v>
      </c>
      <c r="J44">
        <v>0</v>
      </c>
      <c r="K44">
        <v>4</v>
      </c>
      <c r="L44">
        <v>0</v>
      </c>
      <c r="M44">
        <v>0</v>
      </c>
      <c r="N44">
        <v>0</v>
      </c>
      <c r="O44">
        <v>0</v>
      </c>
      <c r="P44">
        <v>0</v>
      </c>
      <c r="Q44">
        <v>1300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3.8340000000000002E-3</v>
      </c>
      <c r="AA44">
        <v>0</v>
      </c>
      <c r="AB44">
        <v>0</v>
      </c>
      <c r="AC44">
        <v>3.0669999999999998E-3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0.99693299999999996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 t="s">
        <v>32</v>
      </c>
    </row>
    <row r="45" spans="2:43" x14ac:dyDescent="0.2">
      <c r="B45" t="s">
        <v>59</v>
      </c>
      <c r="C45">
        <v>2601</v>
      </c>
      <c r="D45">
        <v>1289</v>
      </c>
      <c r="E45">
        <v>1300</v>
      </c>
      <c r="F45">
        <v>1312</v>
      </c>
      <c r="G45">
        <v>4</v>
      </c>
      <c r="H45">
        <v>11</v>
      </c>
      <c r="I45">
        <v>0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918</v>
      </c>
      <c r="R45">
        <v>320</v>
      </c>
      <c r="S45">
        <v>30</v>
      </c>
      <c r="T45">
        <v>28</v>
      </c>
      <c r="U45">
        <v>0</v>
      </c>
      <c r="V45">
        <v>0</v>
      </c>
      <c r="W45">
        <v>0</v>
      </c>
      <c r="X45">
        <v>0</v>
      </c>
      <c r="Y45">
        <v>3.075E-3</v>
      </c>
      <c r="Z45">
        <v>8.4550000000000007E-3</v>
      </c>
      <c r="AA45">
        <v>0</v>
      </c>
      <c r="AB45">
        <v>0</v>
      </c>
      <c r="AC45">
        <v>7.6900000000000004E-4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0.70561099999999999</v>
      </c>
      <c r="AJ45">
        <v>0.24596499999999999</v>
      </c>
      <c r="AK45">
        <v>2.3059E-2</v>
      </c>
      <c r="AL45">
        <v>2.1521999999999999E-2</v>
      </c>
      <c r="AM45">
        <v>0</v>
      </c>
      <c r="AN45">
        <v>0</v>
      </c>
      <c r="AO45">
        <v>0</v>
      </c>
      <c r="AP45">
        <v>0</v>
      </c>
      <c r="AQ45" t="s">
        <v>32</v>
      </c>
    </row>
    <row r="46" spans="2:43" x14ac:dyDescent="0.2">
      <c r="B46" t="s">
        <v>55</v>
      </c>
      <c r="C46">
        <v>2450</v>
      </c>
      <c r="D46">
        <v>1233</v>
      </c>
      <c r="E46">
        <v>1238</v>
      </c>
      <c r="F46">
        <v>1217</v>
      </c>
      <c r="G46">
        <v>86</v>
      </c>
      <c r="H46">
        <v>5</v>
      </c>
      <c r="I46">
        <v>0</v>
      </c>
      <c r="J46">
        <v>0</v>
      </c>
      <c r="K46">
        <v>21</v>
      </c>
      <c r="L46">
        <v>0</v>
      </c>
      <c r="M46">
        <v>0</v>
      </c>
      <c r="N46">
        <v>0</v>
      </c>
      <c r="O46">
        <v>0</v>
      </c>
      <c r="P46">
        <v>0</v>
      </c>
      <c r="Q46">
        <v>38</v>
      </c>
      <c r="R46">
        <v>52</v>
      </c>
      <c r="S46">
        <v>28</v>
      </c>
      <c r="T46">
        <v>950</v>
      </c>
      <c r="U46">
        <v>37</v>
      </c>
      <c r="V46">
        <v>0</v>
      </c>
      <c r="W46">
        <v>0</v>
      </c>
      <c r="X46">
        <v>0</v>
      </c>
      <c r="Y46">
        <v>7.0957000000000006E-2</v>
      </c>
      <c r="Z46">
        <v>4.1250000000000002E-3</v>
      </c>
      <c r="AA46">
        <v>0</v>
      </c>
      <c r="AB46">
        <v>0</v>
      </c>
      <c r="AC46">
        <v>1.7326999999999999E-2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3.1352999999999999E-2</v>
      </c>
      <c r="AJ46">
        <v>4.2903999999999998E-2</v>
      </c>
      <c r="AK46">
        <v>2.3102000000000001E-2</v>
      </c>
      <c r="AL46">
        <v>0.78382799999999997</v>
      </c>
      <c r="AM46">
        <v>3.0528E-2</v>
      </c>
      <c r="AN46">
        <v>0</v>
      </c>
      <c r="AO46">
        <v>0</v>
      </c>
      <c r="AP46">
        <v>0</v>
      </c>
      <c r="AQ46" t="s">
        <v>32</v>
      </c>
    </row>
    <row r="47" spans="2:43" x14ac:dyDescent="0.2">
      <c r="B47" t="s">
        <v>56</v>
      </c>
      <c r="C47">
        <v>2352</v>
      </c>
      <c r="D47">
        <v>1196</v>
      </c>
      <c r="E47">
        <v>1196</v>
      </c>
      <c r="F47">
        <v>1156</v>
      </c>
      <c r="G47">
        <v>54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865</v>
      </c>
      <c r="R47">
        <v>53</v>
      </c>
      <c r="S47">
        <v>122</v>
      </c>
      <c r="T47">
        <v>62</v>
      </c>
      <c r="U47">
        <v>0</v>
      </c>
      <c r="V47">
        <v>0</v>
      </c>
      <c r="W47">
        <v>0</v>
      </c>
      <c r="X47">
        <v>0</v>
      </c>
      <c r="Y47">
        <v>4.6712999999999998E-2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0.74826999999999999</v>
      </c>
      <c r="AJ47">
        <v>4.5848E-2</v>
      </c>
      <c r="AK47">
        <v>0.105536</v>
      </c>
      <c r="AL47">
        <v>5.3633E-2</v>
      </c>
      <c r="AM47">
        <v>0</v>
      </c>
      <c r="AN47">
        <v>0</v>
      </c>
      <c r="AO47">
        <v>0</v>
      </c>
      <c r="AP47">
        <v>0</v>
      </c>
      <c r="AQ47" t="s">
        <v>32</v>
      </c>
    </row>
    <row r="48" spans="2:43" x14ac:dyDescent="0.2">
      <c r="B48" t="s">
        <v>57</v>
      </c>
      <c r="C48">
        <v>2256</v>
      </c>
      <c r="D48">
        <v>1162</v>
      </c>
      <c r="E48">
        <v>1210</v>
      </c>
      <c r="F48">
        <v>1094</v>
      </c>
      <c r="G48">
        <v>494</v>
      </c>
      <c r="H48">
        <v>48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134</v>
      </c>
      <c r="S48">
        <v>59</v>
      </c>
      <c r="T48">
        <v>300</v>
      </c>
      <c r="U48">
        <v>0</v>
      </c>
      <c r="V48">
        <v>59</v>
      </c>
      <c r="W48">
        <v>0</v>
      </c>
      <c r="X48">
        <v>0</v>
      </c>
      <c r="Y48">
        <v>0.472275</v>
      </c>
      <c r="Z48">
        <v>4.5888999999999999E-2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0.128107</v>
      </c>
      <c r="AK48">
        <v>5.6404999999999997E-2</v>
      </c>
      <c r="AL48">
        <v>0.28680699999999998</v>
      </c>
      <c r="AM48">
        <v>0</v>
      </c>
      <c r="AN48">
        <v>5.6404999999999997E-2</v>
      </c>
      <c r="AO48">
        <v>0</v>
      </c>
      <c r="AP48">
        <v>0</v>
      </c>
      <c r="AQ48" t="s">
        <v>32</v>
      </c>
    </row>
    <row r="49" spans="2:43" x14ac:dyDescent="0.2">
      <c r="B49" t="s">
        <v>54</v>
      </c>
      <c r="C49">
        <v>2401</v>
      </c>
      <c r="D49">
        <v>1235</v>
      </c>
      <c r="E49">
        <v>1235</v>
      </c>
      <c r="F49">
        <v>1166</v>
      </c>
      <c r="G49">
        <v>501</v>
      </c>
      <c r="H49">
        <v>0</v>
      </c>
      <c r="I49">
        <v>0</v>
      </c>
      <c r="J49">
        <v>0</v>
      </c>
      <c r="K49">
        <v>0</v>
      </c>
      <c r="L49">
        <v>0</v>
      </c>
      <c r="M49">
        <v>4</v>
      </c>
      <c r="N49">
        <v>0</v>
      </c>
      <c r="O49">
        <v>0</v>
      </c>
      <c r="P49">
        <v>0</v>
      </c>
      <c r="Q49">
        <v>0</v>
      </c>
      <c r="R49">
        <v>386</v>
      </c>
      <c r="S49">
        <v>10</v>
      </c>
      <c r="T49">
        <v>261</v>
      </c>
      <c r="U49">
        <v>3</v>
      </c>
      <c r="V49">
        <v>1</v>
      </c>
      <c r="W49">
        <v>0</v>
      </c>
      <c r="X49">
        <v>0</v>
      </c>
      <c r="Y49">
        <v>0.429674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3.431E-3</v>
      </c>
      <c r="AF49">
        <v>0</v>
      </c>
      <c r="AG49">
        <v>0</v>
      </c>
      <c r="AH49">
        <v>0</v>
      </c>
      <c r="AI49">
        <v>0</v>
      </c>
      <c r="AJ49">
        <v>0.33104600000000001</v>
      </c>
      <c r="AK49">
        <v>8.5760000000000003E-3</v>
      </c>
      <c r="AL49">
        <v>0.22384200000000001</v>
      </c>
      <c r="AM49">
        <v>2.5730000000000002E-3</v>
      </c>
      <c r="AN49">
        <v>8.5800000000000004E-4</v>
      </c>
      <c r="AO49">
        <v>0</v>
      </c>
      <c r="AP49">
        <v>0</v>
      </c>
      <c r="AQ49" t="s">
        <v>32</v>
      </c>
    </row>
    <row r="50" spans="2:43" x14ac:dyDescent="0.2">
      <c r="B50" t="s">
        <v>63</v>
      </c>
      <c r="C50">
        <v>2500</v>
      </c>
      <c r="D50">
        <v>1280</v>
      </c>
      <c r="E50">
        <v>1290</v>
      </c>
      <c r="F50">
        <v>1220</v>
      </c>
      <c r="G50">
        <v>156</v>
      </c>
      <c r="H50">
        <v>10</v>
      </c>
      <c r="I50">
        <v>0</v>
      </c>
      <c r="J50">
        <v>0</v>
      </c>
      <c r="K50">
        <v>52</v>
      </c>
      <c r="L50">
        <v>0</v>
      </c>
      <c r="M50">
        <v>0</v>
      </c>
      <c r="N50">
        <v>0</v>
      </c>
      <c r="O50">
        <v>0</v>
      </c>
      <c r="P50">
        <v>0</v>
      </c>
      <c r="Q50">
        <v>401</v>
      </c>
      <c r="R50">
        <v>51</v>
      </c>
      <c r="S50">
        <v>48</v>
      </c>
      <c r="T50">
        <v>465</v>
      </c>
      <c r="U50">
        <v>37</v>
      </c>
      <c r="V50">
        <v>0</v>
      </c>
      <c r="W50">
        <v>0</v>
      </c>
      <c r="X50">
        <v>0</v>
      </c>
      <c r="Y50">
        <v>0.12892600000000001</v>
      </c>
      <c r="Z50">
        <v>8.2640000000000005E-3</v>
      </c>
      <c r="AA50">
        <v>0</v>
      </c>
      <c r="AB50">
        <v>0</v>
      </c>
      <c r="AC50">
        <v>4.2974999999999999E-2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0.33140500000000001</v>
      </c>
      <c r="AJ50">
        <v>4.2148999999999999E-2</v>
      </c>
      <c r="AK50">
        <v>3.9669000000000003E-2</v>
      </c>
      <c r="AL50">
        <v>0.38429799999999997</v>
      </c>
      <c r="AM50">
        <v>3.0578999999999999E-2</v>
      </c>
      <c r="AN50">
        <v>0</v>
      </c>
      <c r="AO50">
        <v>0</v>
      </c>
      <c r="AP50">
        <v>0</v>
      </c>
      <c r="AQ50" t="s">
        <v>32</v>
      </c>
    </row>
    <row r="51" spans="2:43" x14ac:dyDescent="0.2">
      <c r="B51" t="s">
        <v>64</v>
      </c>
      <c r="C51">
        <v>1056</v>
      </c>
      <c r="D51">
        <v>677</v>
      </c>
      <c r="E51">
        <v>699</v>
      </c>
      <c r="F51">
        <v>379</v>
      </c>
      <c r="G51">
        <v>0</v>
      </c>
      <c r="H51">
        <v>22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342</v>
      </c>
      <c r="R51">
        <v>0</v>
      </c>
      <c r="S51">
        <v>15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6.1624999999999999E-2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0.95798300000000003</v>
      </c>
      <c r="AJ51">
        <v>0</v>
      </c>
      <c r="AK51">
        <v>4.2016999999999999E-2</v>
      </c>
      <c r="AL51">
        <v>0</v>
      </c>
      <c r="AM51">
        <v>0</v>
      </c>
      <c r="AN51">
        <v>0</v>
      </c>
      <c r="AO51">
        <v>0</v>
      </c>
      <c r="AP51">
        <v>0</v>
      </c>
      <c r="AQ51" t="s">
        <v>32</v>
      </c>
    </row>
    <row r="52" spans="2:43" x14ac:dyDescent="0.2">
      <c r="B52" t="s">
        <v>186</v>
      </c>
      <c r="C52">
        <v>2209</v>
      </c>
      <c r="D52">
        <v>1136</v>
      </c>
      <c r="E52">
        <v>1156</v>
      </c>
      <c r="F52">
        <v>1073</v>
      </c>
      <c r="G52">
        <v>328</v>
      </c>
      <c r="H52">
        <v>20</v>
      </c>
      <c r="I52">
        <v>0</v>
      </c>
      <c r="J52">
        <v>0</v>
      </c>
      <c r="K52">
        <v>7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117</v>
      </c>
      <c r="S52">
        <v>7</v>
      </c>
      <c r="T52">
        <v>594</v>
      </c>
      <c r="U52">
        <v>0</v>
      </c>
      <c r="V52">
        <v>0</v>
      </c>
      <c r="W52">
        <v>0</v>
      </c>
      <c r="X52">
        <v>0</v>
      </c>
      <c r="Y52">
        <v>0.31149100000000002</v>
      </c>
      <c r="Z52">
        <v>1.8992999999999999E-2</v>
      </c>
      <c r="AA52">
        <v>0</v>
      </c>
      <c r="AB52">
        <v>0</v>
      </c>
      <c r="AC52">
        <v>6.6480000000000003E-3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0.111111</v>
      </c>
      <c r="AK52">
        <v>6.6480000000000003E-3</v>
      </c>
      <c r="AL52">
        <v>0.56410300000000002</v>
      </c>
      <c r="AM52">
        <v>0</v>
      </c>
      <c r="AN52">
        <v>0</v>
      </c>
      <c r="AO52">
        <v>0</v>
      </c>
      <c r="AP52">
        <v>0</v>
      </c>
      <c r="AQ52" t="s">
        <v>32</v>
      </c>
    </row>
    <row r="53" spans="2:43" x14ac:dyDescent="0.2">
      <c r="B53" t="s">
        <v>62</v>
      </c>
      <c r="C53">
        <v>2916</v>
      </c>
      <c r="D53">
        <v>1432</v>
      </c>
      <c r="E53">
        <v>1432</v>
      </c>
      <c r="F53">
        <v>1484</v>
      </c>
      <c r="G53">
        <v>0</v>
      </c>
      <c r="H53">
        <v>0</v>
      </c>
      <c r="I53">
        <v>0</v>
      </c>
      <c r="J53">
        <v>0</v>
      </c>
      <c r="K53">
        <v>12</v>
      </c>
      <c r="L53">
        <v>0</v>
      </c>
      <c r="M53">
        <v>0</v>
      </c>
      <c r="N53">
        <v>0</v>
      </c>
      <c r="O53">
        <v>0</v>
      </c>
      <c r="P53">
        <v>0</v>
      </c>
      <c r="Q53">
        <v>1472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8.0859999999999994E-3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0.99191399999999996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 t="s">
        <v>32</v>
      </c>
    </row>
    <row r="54" spans="2:43" x14ac:dyDescent="0.2">
      <c r="B54" t="s">
        <v>60</v>
      </c>
      <c r="C54">
        <v>2500</v>
      </c>
      <c r="D54">
        <v>1257</v>
      </c>
      <c r="E54">
        <v>1276</v>
      </c>
      <c r="F54">
        <v>1243</v>
      </c>
      <c r="G54">
        <v>240</v>
      </c>
      <c r="H54">
        <v>19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149</v>
      </c>
      <c r="R54">
        <v>240</v>
      </c>
      <c r="S54">
        <v>338</v>
      </c>
      <c r="T54">
        <v>257</v>
      </c>
      <c r="U54">
        <v>0</v>
      </c>
      <c r="V54">
        <v>0</v>
      </c>
      <c r="W54">
        <v>0</v>
      </c>
      <c r="X54">
        <v>0</v>
      </c>
      <c r="Y54">
        <v>0.196078</v>
      </c>
      <c r="Z54">
        <v>1.5523E-2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0.12173200000000001</v>
      </c>
      <c r="AJ54">
        <v>0.196078</v>
      </c>
      <c r="AK54">
        <v>0.276144</v>
      </c>
      <c r="AL54">
        <v>0.20996699999999999</v>
      </c>
      <c r="AM54">
        <v>0</v>
      </c>
      <c r="AN54">
        <v>0</v>
      </c>
      <c r="AO54">
        <v>0</v>
      </c>
      <c r="AP54">
        <v>0</v>
      </c>
      <c r="AQ54" t="s">
        <v>32</v>
      </c>
    </row>
    <row r="55" spans="2:43" x14ac:dyDescent="0.2">
      <c r="B55" t="s">
        <v>61</v>
      </c>
      <c r="C55">
        <v>2500</v>
      </c>
      <c r="D55">
        <v>1259</v>
      </c>
      <c r="E55">
        <v>1261</v>
      </c>
      <c r="F55">
        <v>1241</v>
      </c>
      <c r="G55">
        <v>17</v>
      </c>
      <c r="H55">
        <v>2</v>
      </c>
      <c r="I55">
        <v>0</v>
      </c>
      <c r="J55">
        <v>0</v>
      </c>
      <c r="K55">
        <v>6</v>
      </c>
      <c r="L55">
        <v>0</v>
      </c>
      <c r="M55">
        <v>0</v>
      </c>
      <c r="N55">
        <v>0</v>
      </c>
      <c r="O55">
        <v>0</v>
      </c>
      <c r="P55">
        <v>0</v>
      </c>
      <c r="Q55">
        <v>902</v>
      </c>
      <c r="R55">
        <v>78</v>
      </c>
      <c r="S55">
        <v>119</v>
      </c>
      <c r="T55">
        <v>117</v>
      </c>
      <c r="U55">
        <v>0</v>
      </c>
      <c r="V55">
        <v>0</v>
      </c>
      <c r="W55">
        <v>0</v>
      </c>
      <c r="X55">
        <v>0</v>
      </c>
      <c r="Y55">
        <v>1.3721000000000001E-2</v>
      </c>
      <c r="Z55">
        <v>1.614E-3</v>
      </c>
      <c r="AA55">
        <v>0</v>
      </c>
      <c r="AB55">
        <v>0</v>
      </c>
      <c r="AC55">
        <v>4.8430000000000001E-3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0.72800600000000004</v>
      </c>
      <c r="AJ55">
        <v>6.2953999999999996E-2</v>
      </c>
      <c r="AK55">
        <v>9.6045000000000005E-2</v>
      </c>
      <c r="AL55">
        <v>9.4431000000000001E-2</v>
      </c>
      <c r="AM55">
        <v>0</v>
      </c>
      <c r="AN55">
        <v>0</v>
      </c>
      <c r="AO55">
        <v>0</v>
      </c>
      <c r="AP55">
        <v>0</v>
      </c>
      <c r="AQ55" t="s">
        <v>32</v>
      </c>
    </row>
    <row r="56" spans="2:43" x14ac:dyDescent="0.2">
      <c r="B56" t="s">
        <v>94</v>
      </c>
      <c r="C56">
        <v>2500</v>
      </c>
      <c r="D56">
        <v>1304</v>
      </c>
      <c r="E56">
        <v>1304</v>
      </c>
      <c r="F56">
        <v>1196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1165</v>
      </c>
      <c r="R56">
        <v>3</v>
      </c>
      <c r="S56">
        <v>28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0.97407999999999995</v>
      </c>
      <c r="AJ56">
        <v>2.5079999999999998E-3</v>
      </c>
      <c r="AK56">
        <v>2.3411000000000001E-2</v>
      </c>
      <c r="AL56">
        <v>0</v>
      </c>
      <c r="AM56">
        <v>0</v>
      </c>
      <c r="AN56">
        <v>0</v>
      </c>
      <c r="AO56">
        <v>0</v>
      </c>
      <c r="AP56">
        <v>0</v>
      </c>
      <c r="AQ56" t="s">
        <v>32</v>
      </c>
    </row>
    <row r="57" spans="2:43" x14ac:dyDescent="0.2">
      <c r="B57" t="s">
        <v>95</v>
      </c>
      <c r="C57">
        <v>2401</v>
      </c>
      <c r="D57">
        <v>1208</v>
      </c>
      <c r="E57">
        <v>1227</v>
      </c>
      <c r="F57">
        <v>1193</v>
      </c>
      <c r="G57">
        <v>46</v>
      </c>
      <c r="H57">
        <v>19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9</v>
      </c>
      <c r="R57">
        <v>360</v>
      </c>
      <c r="S57">
        <v>35</v>
      </c>
      <c r="T57">
        <v>675</v>
      </c>
      <c r="U57">
        <v>49</v>
      </c>
      <c r="V57">
        <v>0</v>
      </c>
      <c r="W57">
        <v>0</v>
      </c>
      <c r="X57">
        <v>0</v>
      </c>
      <c r="Y57">
        <v>3.9182000000000002E-2</v>
      </c>
      <c r="Z57">
        <v>1.6184E-2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7.6660000000000001E-3</v>
      </c>
      <c r="AJ57">
        <v>0.30664400000000003</v>
      </c>
      <c r="AK57">
        <v>2.9812999999999999E-2</v>
      </c>
      <c r="AL57">
        <v>0.57495700000000005</v>
      </c>
      <c r="AM57">
        <v>4.1737999999999997E-2</v>
      </c>
      <c r="AN57">
        <v>0</v>
      </c>
      <c r="AO57">
        <v>0</v>
      </c>
      <c r="AP57">
        <v>0</v>
      </c>
      <c r="AQ57" t="s">
        <v>32</v>
      </c>
    </row>
    <row r="58" spans="2:43" x14ac:dyDescent="0.2">
      <c r="B58" t="s">
        <v>96</v>
      </c>
      <c r="C58">
        <v>2450</v>
      </c>
      <c r="D58">
        <v>1257</v>
      </c>
      <c r="E58">
        <v>1257</v>
      </c>
      <c r="F58">
        <v>1193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1020</v>
      </c>
      <c r="R58">
        <v>0</v>
      </c>
      <c r="S58">
        <v>173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0.85498700000000005</v>
      </c>
      <c r="AJ58">
        <v>0</v>
      </c>
      <c r="AK58">
        <v>0.145013</v>
      </c>
      <c r="AL58">
        <v>0</v>
      </c>
      <c r="AM58">
        <v>0</v>
      </c>
      <c r="AN58">
        <v>0</v>
      </c>
      <c r="AO58">
        <v>0</v>
      </c>
      <c r="AP58">
        <v>0</v>
      </c>
      <c r="AQ58" t="s">
        <v>32</v>
      </c>
    </row>
    <row r="59" spans="2:43" x14ac:dyDescent="0.2">
      <c r="B59" t="s">
        <v>97</v>
      </c>
      <c r="C59">
        <v>1089</v>
      </c>
      <c r="D59">
        <v>680</v>
      </c>
      <c r="E59">
        <v>680</v>
      </c>
      <c r="F59">
        <v>409</v>
      </c>
      <c r="G59">
        <v>23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87</v>
      </c>
      <c r="S59">
        <v>0</v>
      </c>
      <c r="T59">
        <v>299</v>
      </c>
      <c r="U59">
        <v>0</v>
      </c>
      <c r="V59">
        <v>0</v>
      </c>
      <c r="W59">
        <v>0</v>
      </c>
      <c r="X59">
        <v>0</v>
      </c>
      <c r="Y59">
        <v>5.6235E-2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0.21271399999999999</v>
      </c>
      <c r="AK59">
        <v>0</v>
      </c>
      <c r="AL59">
        <v>0.73105100000000001</v>
      </c>
      <c r="AM59">
        <v>0</v>
      </c>
      <c r="AN59">
        <v>0</v>
      </c>
      <c r="AO59">
        <v>0</v>
      </c>
      <c r="AP59">
        <v>0</v>
      </c>
      <c r="AQ59" t="s">
        <v>32</v>
      </c>
    </row>
    <row r="60" spans="2:43" x14ac:dyDescent="0.2">
      <c r="B60" t="s">
        <v>98</v>
      </c>
      <c r="C60">
        <v>2401</v>
      </c>
      <c r="D60">
        <v>1197</v>
      </c>
      <c r="E60">
        <v>1197</v>
      </c>
      <c r="F60">
        <v>1204</v>
      </c>
      <c r="G60">
        <v>128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1</v>
      </c>
      <c r="R60">
        <v>427</v>
      </c>
      <c r="S60">
        <v>392</v>
      </c>
      <c r="T60">
        <v>213</v>
      </c>
      <c r="U60">
        <v>0</v>
      </c>
      <c r="V60">
        <v>43</v>
      </c>
      <c r="W60">
        <v>0</v>
      </c>
      <c r="X60">
        <v>0</v>
      </c>
      <c r="Y60">
        <v>0.106312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8.3100000000000003E-4</v>
      </c>
      <c r="AJ60">
        <v>0.35465099999999999</v>
      </c>
      <c r="AK60">
        <v>0.32558100000000001</v>
      </c>
      <c r="AL60">
        <v>0.17691000000000001</v>
      </c>
      <c r="AM60">
        <v>0</v>
      </c>
      <c r="AN60">
        <v>3.5714000000000003E-2</v>
      </c>
      <c r="AO60">
        <v>0</v>
      </c>
      <c r="AP60">
        <v>0</v>
      </c>
      <c r="AQ60" t="s">
        <v>32</v>
      </c>
    </row>
    <row r="61" spans="2:43" x14ac:dyDescent="0.2">
      <c r="B61" t="s">
        <v>71</v>
      </c>
      <c r="C61">
        <v>2401</v>
      </c>
      <c r="D61">
        <v>1207</v>
      </c>
      <c r="E61">
        <v>1207</v>
      </c>
      <c r="F61">
        <v>1194</v>
      </c>
      <c r="G61">
        <v>4</v>
      </c>
      <c r="H61">
        <v>0</v>
      </c>
      <c r="I61">
        <v>1</v>
      </c>
      <c r="J61">
        <v>6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284</v>
      </c>
      <c r="R61">
        <v>0</v>
      </c>
      <c r="S61">
        <v>888</v>
      </c>
      <c r="T61">
        <v>11</v>
      </c>
      <c r="U61">
        <v>0</v>
      </c>
      <c r="V61">
        <v>0</v>
      </c>
      <c r="W61">
        <v>0</v>
      </c>
      <c r="X61">
        <v>0</v>
      </c>
      <c r="Y61">
        <v>3.3500000000000001E-3</v>
      </c>
      <c r="Z61">
        <v>0</v>
      </c>
      <c r="AA61">
        <v>8.3799999999999999E-4</v>
      </c>
      <c r="AB61">
        <v>5.025E-3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0.23785600000000001</v>
      </c>
      <c r="AJ61">
        <v>0</v>
      </c>
      <c r="AK61">
        <v>0.74371900000000002</v>
      </c>
      <c r="AL61">
        <v>9.2130000000000007E-3</v>
      </c>
      <c r="AM61">
        <v>0</v>
      </c>
      <c r="AN61">
        <v>0</v>
      </c>
      <c r="AO61">
        <v>0</v>
      </c>
      <c r="AP61">
        <v>0</v>
      </c>
      <c r="AQ61" t="s">
        <v>32</v>
      </c>
    </row>
    <row r="62" spans="2:43" x14ac:dyDescent="0.2">
      <c r="B62" t="s">
        <v>72</v>
      </c>
      <c r="C62">
        <v>2401</v>
      </c>
      <c r="D62">
        <v>1207</v>
      </c>
      <c r="E62">
        <v>1218</v>
      </c>
      <c r="F62">
        <v>1194</v>
      </c>
      <c r="G62">
        <v>138</v>
      </c>
      <c r="H62">
        <v>11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117</v>
      </c>
      <c r="S62">
        <v>192</v>
      </c>
      <c r="T62">
        <v>415</v>
      </c>
      <c r="U62">
        <v>0</v>
      </c>
      <c r="V62">
        <v>321</v>
      </c>
      <c r="W62">
        <v>0</v>
      </c>
      <c r="X62">
        <v>0</v>
      </c>
      <c r="Y62">
        <v>0.11665300000000001</v>
      </c>
      <c r="Z62">
        <v>9.2980000000000007E-3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9.8901000000000003E-2</v>
      </c>
      <c r="AK62">
        <v>0.162299</v>
      </c>
      <c r="AL62">
        <v>0.35080299999999998</v>
      </c>
      <c r="AM62">
        <v>0</v>
      </c>
      <c r="AN62">
        <v>0.27134399999999997</v>
      </c>
      <c r="AO62">
        <v>0</v>
      </c>
      <c r="AP62">
        <v>0</v>
      </c>
      <c r="AQ62" t="s">
        <v>32</v>
      </c>
    </row>
    <row r="63" spans="2:43" x14ac:dyDescent="0.2">
      <c r="B63" t="s">
        <v>102</v>
      </c>
      <c r="C63">
        <v>2704</v>
      </c>
      <c r="D63">
        <v>1320</v>
      </c>
      <c r="E63">
        <v>1323</v>
      </c>
      <c r="F63">
        <v>1384</v>
      </c>
      <c r="G63">
        <v>30</v>
      </c>
      <c r="H63">
        <v>3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14</v>
      </c>
      <c r="R63">
        <v>137</v>
      </c>
      <c r="S63">
        <v>1106</v>
      </c>
      <c r="T63">
        <v>94</v>
      </c>
      <c r="U63">
        <v>0</v>
      </c>
      <c r="V63">
        <v>0</v>
      </c>
      <c r="W63">
        <v>0</v>
      </c>
      <c r="X63">
        <v>0</v>
      </c>
      <c r="Y63">
        <v>2.1722999999999999E-2</v>
      </c>
      <c r="Z63">
        <v>2.1719999999999999E-3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1.0137999999999999E-2</v>
      </c>
      <c r="AJ63">
        <v>9.9203E-2</v>
      </c>
      <c r="AK63">
        <v>0.80086900000000005</v>
      </c>
      <c r="AL63">
        <v>6.8067000000000003E-2</v>
      </c>
      <c r="AM63">
        <v>0</v>
      </c>
      <c r="AN63">
        <v>0</v>
      </c>
      <c r="AO63">
        <v>0</v>
      </c>
      <c r="AP63">
        <v>0</v>
      </c>
      <c r="AQ63" t="s">
        <v>32</v>
      </c>
    </row>
    <row r="64" spans="2:43" x14ac:dyDescent="0.2">
      <c r="B64" t="s">
        <v>103</v>
      </c>
      <c r="C64">
        <v>1122</v>
      </c>
      <c r="D64">
        <v>692</v>
      </c>
      <c r="E64">
        <v>878</v>
      </c>
      <c r="F64">
        <v>430</v>
      </c>
      <c r="G64">
        <v>42</v>
      </c>
      <c r="H64">
        <v>186</v>
      </c>
      <c r="I64">
        <v>30</v>
      </c>
      <c r="J64">
        <v>87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37</v>
      </c>
      <c r="R64">
        <v>0</v>
      </c>
      <c r="S64">
        <v>46</v>
      </c>
      <c r="T64">
        <v>2</v>
      </c>
      <c r="U64">
        <v>0</v>
      </c>
      <c r="V64">
        <v>0</v>
      </c>
      <c r="W64">
        <v>0</v>
      </c>
      <c r="X64">
        <v>0</v>
      </c>
      <c r="Y64">
        <v>0.17213100000000001</v>
      </c>
      <c r="Z64">
        <v>0.76229499999999994</v>
      </c>
      <c r="AA64">
        <v>0.122951</v>
      </c>
      <c r="AB64">
        <v>0.35655700000000001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0.151639</v>
      </c>
      <c r="AJ64">
        <v>0</v>
      </c>
      <c r="AK64">
        <v>0.188525</v>
      </c>
      <c r="AL64">
        <v>8.1969999999999994E-3</v>
      </c>
      <c r="AM64">
        <v>0</v>
      </c>
      <c r="AN64">
        <v>0</v>
      </c>
      <c r="AO64">
        <v>0</v>
      </c>
      <c r="AP64">
        <v>0</v>
      </c>
      <c r="AQ64" t="s">
        <v>32</v>
      </c>
    </row>
    <row r="65" spans="2:43" x14ac:dyDescent="0.2">
      <c r="B65" t="s">
        <v>99</v>
      </c>
      <c r="C65">
        <v>2809</v>
      </c>
      <c r="D65">
        <v>1389</v>
      </c>
      <c r="E65">
        <v>1427</v>
      </c>
      <c r="F65">
        <v>1420</v>
      </c>
      <c r="G65">
        <v>36</v>
      </c>
      <c r="H65">
        <v>38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718</v>
      </c>
      <c r="R65">
        <v>103</v>
      </c>
      <c r="S65">
        <v>497</v>
      </c>
      <c r="T65">
        <v>28</v>
      </c>
      <c r="U65">
        <v>0</v>
      </c>
      <c r="V65">
        <v>0</v>
      </c>
      <c r="W65">
        <v>0</v>
      </c>
      <c r="X65">
        <v>0</v>
      </c>
      <c r="Y65">
        <v>2.6048999999999999E-2</v>
      </c>
      <c r="Z65">
        <v>2.7496E-2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0.51953700000000003</v>
      </c>
      <c r="AJ65">
        <v>7.4529999999999999E-2</v>
      </c>
      <c r="AK65">
        <v>0.359624</v>
      </c>
      <c r="AL65">
        <v>2.026E-2</v>
      </c>
      <c r="AM65">
        <v>0</v>
      </c>
      <c r="AN65">
        <v>0</v>
      </c>
      <c r="AO65">
        <v>0</v>
      </c>
      <c r="AP65">
        <v>0</v>
      </c>
      <c r="AQ65" t="s">
        <v>32</v>
      </c>
    </row>
    <row r="66" spans="2:43" x14ac:dyDescent="0.2">
      <c r="B66" t="s">
        <v>100</v>
      </c>
      <c r="C66">
        <v>2809</v>
      </c>
      <c r="D66">
        <v>1390</v>
      </c>
      <c r="E66">
        <v>1390</v>
      </c>
      <c r="F66">
        <v>1419</v>
      </c>
      <c r="G66">
        <v>36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437</v>
      </c>
      <c r="R66">
        <v>352</v>
      </c>
      <c r="S66">
        <v>121</v>
      </c>
      <c r="T66">
        <v>473</v>
      </c>
      <c r="U66">
        <v>0</v>
      </c>
      <c r="V66">
        <v>0</v>
      </c>
      <c r="W66">
        <v>0</v>
      </c>
      <c r="X66">
        <v>0</v>
      </c>
      <c r="Y66">
        <v>2.537E-2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0.30796299999999999</v>
      </c>
      <c r="AJ66">
        <v>0.248062</v>
      </c>
      <c r="AK66">
        <v>8.5271E-2</v>
      </c>
      <c r="AL66">
        <v>0.33333299999999999</v>
      </c>
      <c r="AM66">
        <v>0</v>
      </c>
      <c r="AN66">
        <v>0</v>
      </c>
      <c r="AO66">
        <v>0</v>
      </c>
      <c r="AP66">
        <v>0</v>
      </c>
      <c r="AQ66" t="s">
        <v>32</v>
      </c>
    </row>
    <row r="67" spans="2:43" x14ac:dyDescent="0.2">
      <c r="B67" t="s">
        <v>101</v>
      </c>
      <c r="C67">
        <v>1156</v>
      </c>
      <c r="D67">
        <v>705</v>
      </c>
      <c r="E67">
        <v>705</v>
      </c>
      <c r="F67">
        <v>451</v>
      </c>
      <c r="G67">
        <v>1</v>
      </c>
      <c r="H67">
        <v>0</v>
      </c>
      <c r="I67">
        <v>0</v>
      </c>
      <c r="J67">
        <v>330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116</v>
      </c>
      <c r="R67">
        <v>0</v>
      </c>
      <c r="S67">
        <v>4</v>
      </c>
      <c r="T67">
        <v>0</v>
      </c>
      <c r="U67">
        <v>0</v>
      </c>
      <c r="V67">
        <v>0</v>
      </c>
      <c r="W67">
        <v>0</v>
      </c>
      <c r="X67">
        <v>0</v>
      </c>
      <c r="Y67">
        <v>2.2169999999999998E-3</v>
      </c>
      <c r="Z67">
        <v>0</v>
      </c>
      <c r="AA67">
        <v>0</v>
      </c>
      <c r="AB67">
        <v>0.731707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0.25720599999999999</v>
      </c>
      <c r="AJ67">
        <v>0</v>
      </c>
      <c r="AK67">
        <v>8.8690000000000001E-3</v>
      </c>
      <c r="AL67">
        <v>0</v>
      </c>
      <c r="AM67">
        <v>0</v>
      </c>
      <c r="AN67">
        <v>0</v>
      </c>
      <c r="AO67">
        <v>0</v>
      </c>
      <c r="AP67">
        <v>0</v>
      </c>
      <c r="AQ67" t="s">
        <v>32</v>
      </c>
    </row>
    <row r="68" spans="2:43" x14ac:dyDescent="0.2">
      <c r="B68" t="s">
        <v>65</v>
      </c>
      <c r="C68">
        <v>2500</v>
      </c>
      <c r="D68">
        <v>1276</v>
      </c>
      <c r="E68">
        <v>1276</v>
      </c>
      <c r="F68">
        <v>1224</v>
      </c>
      <c r="G68">
        <v>573</v>
      </c>
      <c r="H68">
        <v>0</v>
      </c>
      <c r="I68">
        <v>0</v>
      </c>
      <c r="J68">
        <v>0</v>
      </c>
      <c r="K68">
        <v>210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5</v>
      </c>
      <c r="S68">
        <v>0</v>
      </c>
      <c r="T68">
        <v>25</v>
      </c>
      <c r="U68">
        <v>27</v>
      </c>
      <c r="V68">
        <v>384</v>
      </c>
      <c r="W68">
        <v>0</v>
      </c>
      <c r="X68">
        <v>0</v>
      </c>
      <c r="Y68">
        <v>0.46813700000000003</v>
      </c>
      <c r="Z68">
        <v>0</v>
      </c>
      <c r="AA68">
        <v>0</v>
      </c>
      <c r="AB68">
        <v>0</v>
      </c>
      <c r="AC68">
        <v>0.171569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4.0850000000000001E-3</v>
      </c>
      <c r="AK68">
        <v>0</v>
      </c>
      <c r="AL68">
        <v>2.0424999999999999E-2</v>
      </c>
      <c r="AM68">
        <v>2.2058999999999999E-2</v>
      </c>
      <c r="AN68">
        <v>0.313726</v>
      </c>
      <c r="AO68">
        <v>0</v>
      </c>
      <c r="AP68">
        <v>0</v>
      </c>
      <c r="AQ68" t="s">
        <v>32</v>
      </c>
    </row>
    <row r="69" spans="2:43" x14ac:dyDescent="0.2">
      <c r="B69" t="s">
        <v>66</v>
      </c>
      <c r="C69">
        <v>2500</v>
      </c>
      <c r="D69">
        <v>1276</v>
      </c>
      <c r="E69">
        <v>1283</v>
      </c>
      <c r="F69">
        <v>1224</v>
      </c>
      <c r="G69">
        <v>477</v>
      </c>
      <c r="H69">
        <v>7</v>
      </c>
      <c r="I69">
        <v>0</v>
      </c>
      <c r="J69">
        <v>0</v>
      </c>
      <c r="K69">
        <v>326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86</v>
      </c>
      <c r="S69">
        <v>0</v>
      </c>
      <c r="T69">
        <v>23</v>
      </c>
      <c r="U69">
        <v>62</v>
      </c>
      <c r="V69">
        <v>243</v>
      </c>
      <c r="W69">
        <v>0</v>
      </c>
      <c r="X69">
        <v>0</v>
      </c>
      <c r="Y69">
        <v>0.39194699999999999</v>
      </c>
      <c r="Z69">
        <v>5.7520000000000002E-3</v>
      </c>
      <c r="AA69">
        <v>0</v>
      </c>
      <c r="AB69">
        <v>0</v>
      </c>
      <c r="AC69">
        <v>0.267872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7.0666000000000007E-2</v>
      </c>
      <c r="AK69">
        <v>0</v>
      </c>
      <c r="AL69">
        <v>1.8898999999999999E-2</v>
      </c>
      <c r="AM69">
        <v>5.0944999999999997E-2</v>
      </c>
      <c r="AN69">
        <v>0.19967099999999999</v>
      </c>
      <c r="AO69">
        <v>0</v>
      </c>
      <c r="AP69">
        <v>0</v>
      </c>
      <c r="AQ69" t="s">
        <v>32</v>
      </c>
    </row>
    <row r="70" spans="2:43" x14ac:dyDescent="0.2">
      <c r="B70" t="s">
        <v>104</v>
      </c>
      <c r="C70">
        <v>2304</v>
      </c>
      <c r="D70">
        <v>1178</v>
      </c>
      <c r="E70">
        <v>1252</v>
      </c>
      <c r="F70">
        <v>1126</v>
      </c>
      <c r="G70">
        <v>28</v>
      </c>
      <c r="H70">
        <v>74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165</v>
      </c>
      <c r="R70">
        <v>2</v>
      </c>
      <c r="S70">
        <v>857</v>
      </c>
      <c r="T70">
        <v>0</v>
      </c>
      <c r="U70">
        <v>0</v>
      </c>
      <c r="V70">
        <v>0</v>
      </c>
      <c r="W70">
        <v>0</v>
      </c>
      <c r="X70">
        <v>0</v>
      </c>
      <c r="Y70">
        <v>2.6616000000000001E-2</v>
      </c>
      <c r="Z70">
        <v>7.0342000000000002E-2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0.15684400000000001</v>
      </c>
      <c r="AJ70">
        <v>1.9009999999999999E-3</v>
      </c>
      <c r="AK70">
        <v>0.814639</v>
      </c>
      <c r="AL70">
        <v>0</v>
      </c>
      <c r="AM70">
        <v>0</v>
      </c>
      <c r="AN70">
        <v>0</v>
      </c>
      <c r="AO70">
        <v>0</v>
      </c>
      <c r="AP70">
        <v>0</v>
      </c>
      <c r="AQ70" t="s">
        <v>32</v>
      </c>
    </row>
    <row r="71" spans="2:43" x14ac:dyDescent="0.2">
      <c r="B71" t="s">
        <v>105</v>
      </c>
      <c r="C71">
        <v>1122</v>
      </c>
      <c r="D71">
        <v>705</v>
      </c>
      <c r="E71">
        <v>705</v>
      </c>
      <c r="F71">
        <v>417</v>
      </c>
      <c r="G71">
        <v>193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114</v>
      </c>
      <c r="S71">
        <v>98</v>
      </c>
      <c r="T71">
        <v>12</v>
      </c>
      <c r="U71">
        <v>0</v>
      </c>
      <c r="V71">
        <v>0</v>
      </c>
      <c r="W71">
        <v>0</v>
      </c>
      <c r="X71">
        <v>0</v>
      </c>
      <c r="Y71">
        <v>0.46283000000000002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0.27338099999999999</v>
      </c>
      <c r="AK71">
        <v>0.235012</v>
      </c>
      <c r="AL71">
        <v>2.8777E-2</v>
      </c>
      <c r="AM71">
        <v>0</v>
      </c>
      <c r="AN71">
        <v>0</v>
      </c>
      <c r="AO71">
        <v>0</v>
      </c>
      <c r="AP71">
        <v>0</v>
      </c>
      <c r="AQ71" t="s">
        <v>32</v>
      </c>
    </row>
    <row r="72" spans="2:43" x14ac:dyDescent="0.2">
      <c r="B72" t="s">
        <v>76</v>
      </c>
      <c r="C72">
        <v>2601</v>
      </c>
      <c r="D72">
        <v>1280</v>
      </c>
      <c r="E72">
        <v>1280</v>
      </c>
      <c r="F72">
        <v>1321</v>
      </c>
      <c r="G72">
        <v>3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20</v>
      </c>
      <c r="R72">
        <v>25</v>
      </c>
      <c r="S72">
        <v>1261</v>
      </c>
      <c r="T72">
        <v>12</v>
      </c>
      <c r="U72">
        <v>0</v>
      </c>
      <c r="V72">
        <v>0</v>
      </c>
      <c r="W72">
        <v>0</v>
      </c>
      <c r="X72">
        <v>0</v>
      </c>
      <c r="Y72">
        <v>2.271E-3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1.5140000000000001E-2</v>
      </c>
      <c r="AJ72">
        <v>1.8925000000000001E-2</v>
      </c>
      <c r="AK72">
        <v>0.95457999999999998</v>
      </c>
      <c r="AL72">
        <v>9.0840000000000001E-3</v>
      </c>
      <c r="AM72">
        <v>0</v>
      </c>
      <c r="AN72">
        <v>0</v>
      </c>
      <c r="AO72">
        <v>0</v>
      </c>
      <c r="AP72">
        <v>0</v>
      </c>
      <c r="AQ72" t="s">
        <v>32</v>
      </c>
    </row>
    <row r="73" spans="2:43" x14ac:dyDescent="0.2">
      <c r="B73" t="s">
        <v>77</v>
      </c>
      <c r="C73">
        <v>1225</v>
      </c>
      <c r="D73">
        <v>733</v>
      </c>
      <c r="E73">
        <v>733</v>
      </c>
      <c r="F73">
        <v>492</v>
      </c>
      <c r="G73">
        <v>30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152</v>
      </c>
      <c r="S73">
        <v>0</v>
      </c>
      <c r="T73">
        <v>204</v>
      </c>
      <c r="U73">
        <v>0</v>
      </c>
      <c r="V73">
        <v>106</v>
      </c>
      <c r="W73">
        <v>0</v>
      </c>
      <c r="X73">
        <v>0</v>
      </c>
      <c r="Y73">
        <v>6.0976000000000002E-2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0.30894300000000002</v>
      </c>
      <c r="AK73">
        <v>0</v>
      </c>
      <c r="AL73">
        <v>0.414634</v>
      </c>
      <c r="AM73">
        <v>0</v>
      </c>
      <c r="AN73">
        <v>0.215447</v>
      </c>
      <c r="AO73">
        <v>0</v>
      </c>
      <c r="AP73">
        <v>0</v>
      </c>
      <c r="AQ73" t="s">
        <v>32</v>
      </c>
    </row>
    <row r="74" spans="2:43" x14ac:dyDescent="0.2">
      <c r="B74" t="s">
        <v>79</v>
      </c>
      <c r="C74">
        <v>2500</v>
      </c>
      <c r="D74">
        <v>1293</v>
      </c>
      <c r="E74">
        <v>1317</v>
      </c>
      <c r="F74">
        <v>1207</v>
      </c>
      <c r="G74">
        <v>48</v>
      </c>
      <c r="H74">
        <v>24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4</v>
      </c>
      <c r="R74">
        <v>182</v>
      </c>
      <c r="S74">
        <v>333</v>
      </c>
      <c r="T74">
        <v>168</v>
      </c>
      <c r="U74">
        <v>0</v>
      </c>
      <c r="V74">
        <v>448</v>
      </c>
      <c r="W74">
        <v>0</v>
      </c>
      <c r="X74">
        <v>0</v>
      </c>
      <c r="Y74">
        <v>4.0575E-2</v>
      </c>
      <c r="Z74">
        <v>2.0286999999999999E-2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3.3809999999999999E-3</v>
      </c>
      <c r="AJ74">
        <v>0.15384600000000001</v>
      </c>
      <c r="AK74">
        <v>0.28148800000000002</v>
      </c>
      <c r="AL74">
        <v>0.142012</v>
      </c>
      <c r="AM74">
        <v>0</v>
      </c>
      <c r="AN74">
        <v>0.37869799999999998</v>
      </c>
      <c r="AO74">
        <v>0</v>
      </c>
      <c r="AP74">
        <v>0</v>
      </c>
      <c r="AQ74" t="s">
        <v>32</v>
      </c>
    </row>
    <row r="75" spans="2:43" x14ac:dyDescent="0.2">
      <c r="B75" t="s">
        <v>78</v>
      </c>
      <c r="C75">
        <v>2450</v>
      </c>
      <c r="D75">
        <v>1240</v>
      </c>
      <c r="E75">
        <v>1294</v>
      </c>
      <c r="F75">
        <v>1210</v>
      </c>
      <c r="G75">
        <v>208</v>
      </c>
      <c r="H75">
        <v>54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41</v>
      </c>
      <c r="S75">
        <v>6</v>
      </c>
      <c r="T75">
        <v>436</v>
      </c>
      <c r="U75">
        <v>2</v>
      </c>
      <c r="V75">
        <v>463</v>
      </c>
      <c r="W75">
        <v>0</v>
      </c>
      <c r="X75">
        <v>0</v>
      </c>
      <c r="Y75">
        <v>0.17993100000000001</v>
      </c>
      <c r="Z75">
        <v>4.6712999999999998E-2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3.5466999999999999E-2</v>
      </c>
      <c r="AK75">
        <v>5.1900000000000002E-3</v>
      </c>
      <c r="AL75">
        <v>0.37716300000000003</v>
      </c>
      <c r="AM75">
        <v>1.73E-3</v>
      </c>
      <c r="AN75">
        <v>0.40051900000000001</v>
      </c>
      <c r="AO75">
        <v>0</v>
      </c>
      <c r="AP75">
        <v>0</v>
      </c>
      <c r="AQ75" t="s">
        <v>32</v>
      </c>
    </row>
    <row r="76" spans="2:43" x14ac:dyDescent="0.2">
      <c r="B76" t="s">
        <v>80</v>
      </c>
      <c r="C76">
        <v>1225</v>
      </c>
      <c r="D76">
        <v>742</v>
      </c>
      <c r="E76">
        <v>742</v>
      </c>
      <c r="F76">
        <v>483</v>
      </c>
      <c r="G76">
        <v>3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12</v>
      </c>
      <c r="S76">
        <v>26</v>
      </c>
      <c r="T76">
        <v>442</v>
      </c>
      <c r="U76">
        <v>0</v>
      </c>
      <c r="V76">
        <v>0</v>
      </c>
      <c r="W76">
        <v>0</v>
      </c>
      <c r="X76">
        <v>0</v>
      </c>
      <c r="Y76">
        <v>6.2110000000000004E-3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2.4844999999999999E-2</v>
      </c>
      <c r="AK76">
        <v>5.3830000000000003E-2</v>
      </c>
      <c r="AL76">
        <v>0.91511399999999998</v>
      </c>
      <c r="AM76">
        <v>0</v>
      </c>
      <c r="AN76">
        <v>0</v>
      </c>
      <c r="AO76">
        <v>0</v>
      </c>
      <c r="AP76">
        <v>0</v>
      </c>
      <c r="AQ76" t="s">
        <v>32</v>
      </c>
    </row>
    <row r="77" spans="2:43" x14ac:dyDescent="0.2">
      <c r="B77" t="s">
        <v>81</v>
      </c>
      <c r="C77">
        <v>1190</v>
      </c>
      <c r="D77">
        <v>712</v>
      </c>
      <c r="E77">
        <v>712</v>
      </c>
      <c r="F77">
        <v>478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1</v>
      </c>
      <c r="R77">
        <v>0</v>
      </c>
      <c r="S77">
        <v>477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2.0920000000000001E-3</v>
      </c>
      <c r="AJ77">
        <v>0</v>
      </c>
      <c r="AK77">
        <v>0.99790800000000002</v>
      </c>
      <c r="AL77">
        <v>0</v>
      </c>
      <c r="AM77">
        <v>0</v>
      </c>
      <c r="AN77">
        <v>0</v>
      </c>
      <c r="AO77">
        <v>0</v>
      </c>
      <c r="AP77">
        <v>0</v>
      </c>
      <c r="AQ77" t="s">
        <v>32</v>
      </c>
    </row>
    <row r="78" spans="2:43" x14ac:dyDescent="0.2">
      <c r="B78" t="s">
        <v>82</v>
      </c>
      <c r="C78">
        <v>2601</v>
      </c>
      <c r="D78">
        <v>1300</v>
      </c>
      <c r="E78">
        <v>1300</v>
      </c>
      <c r="F78">
        <v>1301</v>
      </c>
      <c r="G78">
        <v>361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925</v>
      </c>
      <c r="S78">
        <v>0</v>
      </c>
      <c r="T78">
        <v>15</v>
      </c>
      <c r="U78">
        <v>0</v>
      </c>
      <c r="V78">
        <v>0</v>
      </c>
      <c r="W78">
        <v>0</v>
      </c>
      <c r="X78">
        <v>0</v>
      </c>
      <c r="Y78">
        <v>0.27747899999999998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0.71099199999999996</v>
      </c>
      <c r="AK78">
        <v>0</v>
      </c>
      <c r="AL78">
        <v>1.153E-2</v>
      </c>
      <c r="AM78">
        <v>0</v>
      </c>
      <c r="AN78">
        <v>0</v>
      </c>
      <c r="AO78">
        <v>0</v>
      </c>
      <c r="AP78">
        <v>0</v>
      </c>
      <c r="AQ78" t="s">
        <v>32</v>
      </c>
    </row>
    <row r="79" spans="2:43" x14ac:dyDescent="0.2">
      <c r="B79" t="s">
        <v>89</v>
      </c>
      <c r="C79">
        <v>2601</v>
      </c>
      <c r="D79">
        <v>1288</v>
      </c>
      <c r="E79">
        <v>1290</v>
      </c>
      <c r="F79">
        <v>1313</v>
      </c>
      <c r="G79">
        <v>0</v>
      </c>
      <c r="H79">
        <v>2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1288</v>
      </c>
      <c r="R79">
        <v>0</v>
      </c>
      <c r="S79">
        <v>23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1.526E-3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0.982456</v>
      </c>
      <c r="AJ79">
        <v>0</v>
      </c>
      <c r="AK79">
        <v>1.7544000000000001E-2</v>
      </c>
      <c r="AL79">
        <v>0</v>
      </c>
      <c r="AM79">
        <v>0</v>
      </c>
      <c r="AN79">
        <v>0</v>
      </c>
      <c r="AO79">
        <v>0</v>
      </c>
      <c r="AP79">
        <v>0</v>
      </c>
      <c r="AQ79" t="s">
        <v>32</v>
      </c>
    </row>
    <row r="80" spans="2:43" x14ac:dyDescent="0.2">
      <c r="B80" t="s">
        <v>90</v>
      </c>
      <c r="C80">
        <v>2601</v>
      </c>
      <c r="D80">
        <v>1291</v>
      </c>
      <c r="E80">
        <v>1291</v>
      </c>
      <c r="F80">
        <v>1310</v>
      </c>
      <c r="G80">
        <v>140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141</v>
      </c>
      <c r="S80">
        <v>126</v>
      </c>
      <c r="T80">
        <v>478</v>
      </c>
      <c r="U80">
        <v>0</v>
      </c>
      <c r="V80">
        <v>425</v>
      </c>
      <c r="W80">
        <v>0</v>
      </c>
      <c r="X80">
        <v>0</v>
      </c>
      <c r="Y80">
        <v>0.10687000000000001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0.10763399999999999</v>
      </c>
      <c r="AK80">
        <v>9.6183000000000005E-2</v>
      </c>
      <c r="AL80">
        <v>0.36488599999999999</v>
      </c>
      <c r="AM80">
        <v>0</v>
      </c>
      <c r="AN80">
        <v>0.32442700000000002</v>
      </c>
      <c r="AO80">
        <v>0</v>
      </c>
      <c r="AP80">
        <v>0</v>
      </c>
      <c r="AQ80" t="s">
        <v>32</v>
      </c>
    </row>
    <row r="81" spans="2:43" x14ac:dyDescent="0.2">
      <c r="B81" t="s">
        <v>91</v>
      </c>
      <c r="C81">
        <v>2601</v>
      </c>
      <c r="D81">
        <v>1290</v>
      </c>
      <c r="E81">
        <v>1290</v>
      </c>
      <c r="F81">
        <v>1311</v>
      </c>
      <c r="G81">
        <v>16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7</v>
      </c>
      <c r="R81">
        <v>13</v>
      </c>
      <c r="S81">
        <v>1271</v>
      </c>
      <c r="T81">
        <v>4</v>
      </c>
      <c r="U81">
        <v>0</v>
      </c>
      <c r="V81">
        <v>0</v>
      </c>
      <c r="W81">
        <v>0</v>
      </c>
      <c r="X81">
        <v>0</v>
      </c>
      <c r="Y81">
        <v>1.2204E-2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5.339E-3</v>
      </c>
      <c r="AJ81">
        <v>9.9159999999999995E-3</v>
      </c>
      <c r="AK81">
        <v>0.96948900000000005</v>
      </c>
      <c r="AL81">
        <v>3.0509999999999999E-3</v>
      </c>
      <c r="AM81">
        <v>0</v>
      </c>
      <c r="AN81">
        <v>0</v>
      </c>
      <c r="AO81">
        <v>0</v>
      </c>
      <c r="AP81">
        <v>0</v>
      </c>
      <c r="AQ81" t="s">
        <v>32</v>
      </c>
    </row>
    <row r="82" spans="2:43" x14ac:dyDescent="0.2">
      <c r="B82" t="s">
        <v>92</v>
      </c>
      <c r="C82">
        <v>1156</v>
      </c>
      <c r="D82">
        <v>707</v>
      </c>
      <c r="E82">
        <v>708</v>
      </c>
      <c r="F82">
        <v>449</v>
      </c>
      <c r="G82">
        <v>9</v>
      </c>
      <c r="H82">
        <v>1</v>
      </c>
      <c r="I82">
        <v>0</v>
      </c>
      <c r="J82">
        <v>439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2.0088999999999999E-2</v>
      </c>
      <c r="Z82">
        <v>2.232E-3</v>
      </c>
      <c r="AA82">
        <v>0</v>
      </c>
      <c r="AB82">
        <v>0.97991099999999998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 t="s">
        <v>32</v>
      </c>
    </row>
    <row r="83" spans="2:43" x14ac:dyDescent="0.2">
      <c r="B83" t="s">
        <v>93</v>
      </c>
      <c r="C83">
        <v>1156</v>
      </c>
      <c r="D83">
        <v>705</v>
      </c>
      <c r="E83">
        <v>705</v>
      </c>
      <c r="F83">
        <v>451</v>
      </c>
      <c r="G83">
        <v>12</v>
      </c>
      <c r="H83">
        <v>0</v>
      </c>
      <c r="I83">
        <v>0</v>
      </c>
      <c r="J83">
        <v>433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6</v>
      </c>
      <c r="T83">
        <v>0</v>
      </c>
      <c r="U83">
        <v>0</v>
      </c>
      <c r="V83">
        <v>0</v>
      </c>
      <c r="W83">
        <v>0</v>
      </c>
      <c r="X83">
        <v>0</v>
      </c>
      <c r="Y83">
        <v>2.6608E-2</v>
      </c>
      <c r="Z83">
        <v>0</v>
      </c>
      <c r="AA83">
        <v>0</v>
      </c>
      <c r="AB83">
        <v>0.96008899999999997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1.3304E-2</v>
      </c>
      <c r="AL83">
        <v>0</v>
      </c>
      <c r="AM83">
        <v>0</v>
      </c>
      <c r="AN83">
        <v>0</v>
      </c>
      <c r="AO83">
        <v>0</v>
      </c>
      <c r="AP83">
        <v>0</v>
      </c>
      <c r="AQ83" t="s">
        <v>32</v>
      </c>
    </row>
    <row r="84" spans="2:43" x14ac:dyDescent="0.2">
      <c r="B84" t="s">
        <v>67</v>
      </c>
      <c r="C84">
        <v>2550</v>
      </c>
      <c r="D84">
        <v>1290</v>
      </c>
      <c r="E84">
        <v>1302</v>
      </c>
      <c r="F84">
        <v>1260</v>
      </c>
      <c r="G84">
        <v>174</v>
      </c>
      <c r="H84">
        <v>12</v>
      </c>
      <c r="I84">
        <v>0</v>
      </c>
      <c r="J84">
        <v>0</v>
      </c>
      <c r="K84">
        <v>687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2</v>
      </c>
      <c r="S84">
        <v>0</v>
      </c>
      <c r="T84">
        <v>234</v>
      </c>
      <c r="U84">
        <v>138</v>
      </c>
      <c r="V84">
        <v>13</v>
      </c>
      <c r="W84">
        <v>0</v>
      </c>
      <c r="X84">
        <v>0</v>
      </c>
      <c r="Y84">
        <v>0.13942299999999999</v>
      </c>
      <c r="Z84">
        <v>9.6150000000000003E-3</v>
      </c>
      <c r="AA84">
        <v>0</v>
      </c>
      <c r="AB84">
        <v>0</v>
      </c>
      <c r="AC84">
        <v>0.550481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1.603E-3</v>
      </c>
      <c r="AK84">
        <v>0</v>
      </c>
      <c r="AL84">
        <v>0.1875</v>
      </c>
      <c r="AM84">
        <v>0.11057699999999999</v>
      </c>
      <c r="AN84">
        <v>1.0416999999999999E-2</v>
      </c>
      <c r="AO84">
        <v>0</v>
      </c>
      <c r="AP84">
        <v>0</v>
      </c>
      <c r="AQ84" t="s">
        <v>32</v>
      </c>
    </row>
    <row r="86" spans="2:43" x14ac:dyDescent="0.2">
      <c r="B86" t="s">
        <v>69</v>
      </c>
      <c r="C86">
        <v>2601</v>
      </c>
      <c r="D86">
        <v>1336</v>
      </c>
      <c r="E86">
        <v>1336</v>
      </c>
      <c r="F86">
        <v>1265</v>
      </c>
      <c r="G86">
        <v>265</v>
      </c>
      <c r="H86">
        <v>0</v>
      </c>
      <c r="I86">
        <v>0</v>
      </c>
      <c r="J86">
        <v>0</v>
      </c>
      <c r="K86">
        <v>205</v>
      </c>
      <c r="L86">
        <v>0</v>
      </c>
      <c r="M86">
        <v>0</v>
      </c>
      <c r="N86">
        <v>0</v>
      </c>
      <c r="O86">
        <v>0</v>
      </c>
      <c r="P86">
        <v>0</v>
      </c>
      <c r="Q86">
        <v>10</v>
      </c>
      <c r="R86">
        <v>4</v>
      </c>
      <c r="S86">
        <v>135</v>
      </c>
      <c r="T86">
        <v>562</v>
      </c>
      <c r="U86">
        <v>84</v>
      </c>
      <c r="V86">
        <v>0</v>
      </c>
      <c r="W86">
        <v>0</v>
      </c>
      <c r="X86">
        <v>0</v>
      </c>
      <c r="Y86">
        <v>0.20948600000000001</v>
      </c>
      <c r="Z86">
        <v>0</v>
      </c>
      <c r="AA86">
        <v>0</v>
      </c>
      <c r="AB86">
        <v>0</v>
      </c>
      <c r="AC86">
        <v>0.162055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7.9050000000000006E-3</v>
      </c>
      <c r="AJ86">
        <v>3.1619999999999999E-3</v>
      </c>
      <c r="AK86">
        <v>0.10671899999999999</v>
      </c>
      <c r="AL86">
        <v>0.44426900000000002</v>
      </c>
      <c r="AM86">
        <v>6.6403000000000004E-2</v>
      </c>
      <c r="AN86">
        <v>0</v>
      </c>
      <c r="AO86">
        <v>0</v>
      </c>
      <c r="AP86">
        <v>0</v>
      </c>
      <c r="AQ86" t="s">
        <v>32</v>
      </c>
    </row>
    <row r="87" spans="2:43" x14ac:dyDescent="0.2">
      <c r="B87" t="s">
        <v>68</v>
      </c>
      <c r="C87">
        <v>1260</v>
      </c>
      <c r="D87">
        <v>771</v>
      </c>
      <c r="E87">
        <v>772</v>
      </c>
      <c r="F87">
        <v>489</v>
      </c>
      <c r="G87">
        <v>70</v>
      </c>
      <c r="H87">
        <v>1</v>
      </c>
      <c r="I87">
        <v>0</v>
      </c>
      <c r="J87">
        <v>0</v>
      </c>
      <c r="K87">
        <v>277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11</v>
      </c>
      <c r="S87">
        <v>0</v>
      </c>
      <c r="T87">
        <v>95</v>
      </c>
      <c r="U87">
        <v>35</v>
      </c>
      <c r="V87">
        <v>0</v>
      </c>
      <c r="W87">
        <v>0</v>
      </c>
      <c r="X87">
        <v>0</v>
      </c>
      <c r="Y87">
        <v>0.14344299999999999</v>
      </c>
      <c r="Z87">
        <v>2.049E-3</v>
      </c>
      <c r="AA87">
        <v>0</v>
      </c>
      <c r="AB87">
        <v>0</v>
      </c>
      <c r="AC87">
        <v>0.56762299999999999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2.2540999999999999E-2</v>
      </c>
      <c r="AK87">
        <v>0</v>
      </c>
      <c r="AL87">
        <v>0.19467200000000001</v>
      </c>
      <c r="AM87">
        <v>7.1720999999999993E-2</v>
      </c>
      <c r="AN87">
        <v>0</v>
      </c>
      <c r="AO87">
        <v>0</v>
      </c>
      <c r="AP87">
        <v>0</v>
      </c>
      <c r="AQ87" t="s">
        <v>32</v>
      </c>
    </row>
    <row r="88" spans="2:43" x14ac:dyDescent="0.2">
      <c r="B88" t="s">
        <v>70</v>
      </c>
      <c r="C88">
        <v>2601</v>
      </c>
      <c r="D88">
        <v>1294</v>
      </c>
      <c r="E88">
        <v>1303</v>
      </c>
      <c r="F88">
        <v>1307</v>
      </c>
      <c r="G88">
        <v>75</v>
      </c>
      <c r="H88">
        <v>9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35</v>
      </c>
      <c r="S88">
        <v>0</v>
      </c>
      <c r="T88">
        <v>147</v>
      </c>
      <c r="U88">
        <v>2</v>
      </c>
      <c r="V88">
        <v>1039</v>
      </c>
      <c r="W88">
        <v>0</v>
      </c>
      <c r="X88">
        <v>0</v>
      </c>
      <c r="Y88">
        <v>5.7780999999999999E-2</v>
      </c>
      <c r="Z88">
        <v>6.9340000000000001E-3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2.6964999999999999E-2</v>
      </c>
      <c r="AK88">
        <v>0</v>
      </c>
      <c r="AL88">
        <v>0.113251</v>
      </c>
      <c r="AM88">
        <v>1.5410000000000001E-3</v>
      </c>
      <c r="AN88">
        <v>0.80046200000000001</v>
      </c>
      <c r="AO88">
        <v>0</v>
      </c>
      <c r="AP88">
        <v>0</v>
      </c>
      <c r="AQ88" t="s">
        <v>32</v>
      </c>
    </row>
    <row r="89" spans="2:43" x14ac:dyDescent="0.2">
      <c r="B89" t="s">
        <v>75</v>
      </c>
      <c r="C89">
        <v>2916</v>
      </c>
      <c r="D89">
        <v>1411</v>
      </c>
      <c r="E89">
        <v>1419</v>
      </c>
      <c r="F89">
        <v>1505</v>
      </c>
      <c r="G89">
        <v>216</v>
      </c>
      <c r="H89">
        <v>8</v>
      </c>
      <c r="I89">
        <v>0</v>
      </c>
      <c r="J89">
        <v>0</v>
      </c>
      <c r="K89">
        <v>898</v>
      </c>
      <c r="L89">
        <v>0</v>
      </c>
      <c r="M89">
        <v>2</v>
      </c>
      <c r="N89">
        <v>0</v>
      </c>
      <c r="O89">
        <v>0</v>
      </c>
      <c r="P89">
        <v>0</v>
      </c>
      <c r="Q89">
        <v>0</v>
      </c>
      <c r="R89">
        <v>44</v>
      </c>
      <c r="S89">
        <v>0</v>
      </c>
      <c r="T89">
        <v>50</v>
      </c>
      <c r="U89">
        <v>5</v>
      </c>
      <c r="V89">
        <v>282</v>
      </c>
      <c r="W89">
        <v>0</v>
      </c>
      <c r="X89">
        <v>0</v>
      </c>
      <c r="Y89">
        <v>0.144289</v>
      </c>
      <c r="Z89">
        <v>5.3439999999999998E-3</v>
      </c>
      <c r="AA89">
        <v>0</v>
      </c>
      <c r="AB89">
        <v>0</v>
      </c>
      <c r="AC89">
        <v>0.59986600000000001</v>
      </c>
      <c r="AD89">
        <v>0</v>
      </c>
      <c r="AE89">
        <v>1.3359999999999999E-3</v>
      </c>
      <c r="AF89">
        <v>0</v>
      </c>
      <c r="AG89">
        <v>0</v>
      </c>
      <c r="AH89">
        <v>0</v>
      </c>
      <c r="AI89">
        <v>0</v>
      </c>
      <c r="AJ89">
        <v>2.9392000000000001E-2</v>
      </c>
      <c r="AK89">
        <v>0</v>
      </c>
      <c r="AL89">
        <v>3.3399999999999999E-2</v>
      </c>
      <c r="AM89">
        <v>3.3400000000000001E-3</v>
      </c>
      <c r="AN89">
        <v>0.18837699999999999</v>
      </c>
      <c r="AO89">
        <v>0</v>
      </c>
      <c r="AP89">
        <v>0</v>
      </c>
      <c r="AQ89" t="s">
        <v>32</v>
      </c>
    </row>
    <row r="90" spans="2:43" x14ac:dyDescent="0.2">
      <c r="B90" t="s">
        <v>139</v>
      </c>
      <c r="C90">
        <v>2304</v>
      </c>
      <c r="D90">
        <v>1165</v>
      </c>
      <c r="E90">
        <v>1165</v>
      </c>
      <c r="F90">
        <v>1139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1137</v>
      </c>
      <c r="R90">
        <v>0</v>
      </c>
      <c r="S90">
        <v>2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0.99824400000000002</v>
      </c>
      <c r="AJ90">
        <v>0</v>
      </c>
      <c r="AK90">
        <v>1.756E-3</v>
      </c>
      <c r="AL90">
        <v>0</v>
      </c>
      <c r="AM90">
        <v>0</v>
      </c>
      <c r="AN90">
        <v>0</v>
      </c>
      <c r="AO90">
        <v>0</v>
      </c>
      <c r="AP90">
        <v>0</v>
      </c>
      <c r="AQ90" t="s">
        <v>32</v>
      </c>
    </row>
    <row r="91" spans="2:43" x14ac:dyDescent="0.2">
      <c r="B91" t="s">
        <v>140</v>
      </c>
      <c r="C91">
        <v>1024</v>
      </c>
      <c r="D91">
        <v>640</v>
      </c>
      <c r="E91">
        <v>651</v>
      </c>
      <c r="F91">
        <v>384</v>
      </c>
      <c r="G91">
        <v>28</v>
      </c>
      <c r="H91">
        <v>11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78</v>
      </c>
      <c r="S91">
        <v>39</v>
      </c>
      <c r="T91">
        <v>138</v>
      </c>
      <c r="U91">
        <v>0</v>
      </c>
      <c r="V91">
        <v>90</v>
      </c>
      <c r="W91">
        <v>0</v>
      </c>
      <c r="X91">
        <v>0</v>
      </c>
      <c r="Y91">
        <v>7.5066999999999995E-2</v>
      </c>
      <c r="Z91">
        <v>2.9491E-2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0.209115</v>
      </c>
      <c r="AK91">
        <v>0.104558</v>
      </c>
      <c r="AL91">
        <v>0.369973</v>
      </c>
      <c r="AM91">
        <v>0</v>
      </c>
      <c r="AN91">
        <v>0.241287</v>
      </c>
      <c r="AO91">
        <v>0</v>
      </c>
      <c r="AP91">
        <v>0</v>
      </c>
      <c r="AQ91" t="s">
        <v>32</v>
      </c>
    </row>
    <row r="92" spans="2:43" x14ac:dyDescent="0.2">
      <c r="B92" t="s">
        <v>141</v>
      </c>
      <c r="C92">
        <v>1056</v>
      </c>
      <c r="D92">
        <v>673</v>
      </c>
      <c r="E92">
        <v>760</v>
      </c>
      <c r="F92">
        <v>383</v>
      </c>
      <c r="G92">
        <v>0</v>
      </c>
      <c r="H92">
        <v>87</v>
      </c>
      <c r="I92">
        <v>291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5</v>
      </c>
      <c r="V92">
        <v>0</v>
      </c>
      <c r="W92">
        <v>0</v>
      </c>
      <c r="X92">
        <v>0</v>
      </c>
      <c r="Y92">
        <v>0</v>
      </c>
      <c r="Z92">
        <v>0.29391899999999999</v>
      </c>
      <c r="AA92">
        <v>0.98310799999999998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1.6892000000000001E-2</v>
      </c>
      <c r="AN92">
        <v>0</v>
      </c>
      <c r="AO92">
        <v>0</v>
      </c>
      <c r="AP92">
        <v>0</v>
      </c>
      <c r="AQ92" t="s">
        <v>32</v>
      </c>
    </row>
    <row r="93" spans="2:43" x14ac:dyDescent="0.2">
      <c r="B93" t="s">
        <v>142</v>
      </c>
      <c r="C93">
        <v>2304</v>
      </c>
      <c r="D93">
        <v>1169</v>
      </c>
      <c r="E93">
        <v>1169</v>
      </c>
      <c r="F93">
        <v>1135</v>
      </c>
      <c r="G93">
        <v>64</v>
      </c>
      <c r="H93">
        <v>0</v>
      </c>
      <c r="I93">
        <v>1</v>
      </c>
      <c r="J93">
        <v>7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390</v>
      </c>
      <c r="R93">
        <v>125</v>
      </c>
      <c r="S93">
        <v>495</v>
      </c>
      <c r="T93">
        <v>16</v>
      </c>
      <c r="U93">
        <v>0</v>
      </c>
      <c r="V93">
        <v>37</v>
      </c>
      <c r="W93">
        <v>0</v>
      </c>
      <c r="X93">
        <v>0</v>
      </c>
      <c r="Y93">
        <v>5.6388000000000001E-2</v>
      </c>
      <c r="Z93">
        <v>0</v>
      </c>
      <c r="AA93">
        <v>8.8099999999999995E-4</v>
      </c>
      <c r="AB93">
        <v>6.1669999999999997E-3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0.34361199999999997</v>
      </c>
      <c r="AJ93">
        <v>0.11013199999999999</v>
      </c>
      <c r="AK93">
        <v>0.43612299999999998</v>
      </c>
      <c r="AL93">
        <v>1.4097E-2</v>
      </c>
      <c r="AM93">
        <v>0</v>
      </c>
      <c r="AN93">
        <v>3.2599000000000003E-2</v>
      </c>
      <c r="AO93">
        <v>0</v>
      </c>
      <c r="AP93">
        <v>0</v>
      </c>
      <c r="AQ93" t="s">
        <v>32</v>
      </c>
    </row>
    <row r="94" spans="2:43" x14ac:dyDescent="0.2">
      <c r="B94" t="s">
        <v>123</v>
      </c>
      <c r="C94">
        <v>2756</v>
      </c>
      <c r="D94">
        <v>1369</v>
      </c>
      <c r="E94">
        <v>1369</v>
      </c>
      <c r="F94">
        <v>1387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1365</v>
      </c>
      <c r="R94">
        <v>0</v>
      </c>
      <c r="S94">
        <v>22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0.98413799999999996</v>
      </c>
      <c r="AJ94">
        <v>0</v>
      </c>
      <c r="AK94">
        <v>1.5862000000000001E-2</v>
      </c>
      <c r="AL94">
        <v>0</v>
      </c>
      <c r="AM94">
        <v>0</v>
      </c>
      <c r="AN94">
        <v>0</v>
      </c>
      <c r="AO94">
        <v>0</v>
      </c>
      <c r="AP94">
        <v>0</v>
      </c>
      <c r="AQ94" t="s">
        <v>32</v>
      </c>
    </row>
    <row r="95" spans="2:43" x14ac:dyDescent="0.2">
      <c r="B95" t="s">
        <v>124</v>
      </c>
      <c r="C95">
        <v>2704</v>
      </c>
      <c r="D95">
        <v>1317</v>
      </c>
      <c r="E95">
        <v>1317</v>
      </c>
      <c r="F95">
        <v>1387</v>
      </c>
      <c r="G95">
        <v>47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427</v>
      </c>
      <c r="S95">
        <v>1</v>
      </c>
      <c r="T95">
        <v>912</v>
      </c>
      <c r="U95">
        <v>0</v>
      </c>
      <c r="V95">
        <v>0</v>
      </c>
      <c r="W95">
        <v>0</v>
      </c>
      <c r="X95">
        <v>0</v>
      </c>
      <c r="Y95">
        <v>3.3885999999999999E-2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0.30785899999999999</v>
      </c>
      <c r="AK95">
        <v>7.2099999999999996E-4</v>
      </c>
      <c r="AL95">
        <v>0.65753399999999995</v>
      </c>
      <c r="AM95">
        <v>0</v>
      </c>
      <c r="AN95">
        <v>0</v>
      </c>
      <c r="AO95">
        <v>0</v>
      </c>
      <c r="AP95">
        <v>0</v>
      </c>
      <c r="AQ95" t="s">
        <v>32</v>
      </c>
    </row>
    <row r="96" spans="2:43" x14ac:dyDescent="0.2">
      <c r="B96" t="s">
        <v>125</v>
      </c>
      <c r="C96">
        <v>2704</v>
      </c>
      <c r="D96">
        <v>1320</v>
      </c>
      <c r="E96">
        <v>1320</v>
      </c>
      <c r="F96">
        <v>1384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766</v>
      </c>
      <c r="R96">
        <v>0</v>
      </c>
      <c r="S96">
        <v>618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0.55346799999999996</v>
      </c>
      <c r="AJ96">
        <v>0</v>
      </c>
      <c r="AK96">
        <v>0.44653199999999998</v>
      </c>
      <c r="AL96">
        <v>0</v>
      </c>
      <c r="AM96">
        <v>0</v>
      </c>
      <c r="AN96">
        <v>0</v>
      </c>
      <c r="AO96">
        <v>0</v>
      </c>
      <c r="AP96">
        <v>0</v>
      </c>
      <c r="AQ96" t="s">
        <v>32</v>
      </c>
    </row>
    <row r="97" spans="2:43" x14ac:dyDescent="0.2">
      <c r="B97" t="s">
        <v>126</v>
      </c>
      <c r="C97">
        <v>1225</v>
      </c>
      <c r="D97">
        <v>745</v>
      </c>
      <c r="E97">
        <v>745</v>
      </c>
      <c r="F97">
        <v>480</v>
      </c>
      <c r="G97">
        <v>4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3</v>
      </c>
      <c r="R97">
        <v>85</v>
      </c>
      <c r="S97">
        <v>56</v>
      </c>
      <c r="T97">
        <v>329</v>
      </c>
      <c r="U97">
        <v>3</v>
      </c>
      <c r="V97">
        <v>0</v>
      </c>
      <c r="W97">
        <v>0</v>
      </c>
      <c r="X97">
        <v>0</v>
      </c>
      <c r="Y97">
        <v>8.3330000000000001E-3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6.2500000000000003E-3</v>
      </c>
      <c r="AJ97">
        <v>0.17708299999999999</v>
      </c>
      <c r="AK97">
        <v>0.11666700000000001</v>
      </c>
      <c r="AL97">
        <v>0.68541700000000005</v>
      </c>
      <c r="AM97">
        <v>6.2500000000000003E-3</v>
      </c>
      <c r="AN97">
        <v>0</v>
      </c>
      <c r="AO97">
        <v>0</v>
      </c>
      <c r="AP97">
        <v>0</v>
      </c>
      <c r="AQ97" t="s">
        <v>32</v>
      </c>
    </row>
    <row r="98" spans="2:43" x14ac:dyDescent="0.2">
      <c r="B98" t="s">
        <v>149</v>
      </c>
      <c r="C98">
        <v>2209</v>
      </c>
      <c r="D98">
        <v>1134</v>
      </c>
      <c r="E98">
        <v>1134</v>
      </c>
      <c r="F98">
        <v>1075</v>
      </c>
      <c r="G98">
        <v>1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327</v>
      </c>
      <c r="R98">
        <v>11</v>
      </c>
      <c r="S98">
        <v>736</v>
      </c>
      <c r="T98">
        <v>0</v>
      </c>
      <c r="U98">
        <v>0</v>
      </c>
      <c r="V98">
        <v>0</v>
      </c>
      <c r="W98">
        <v>0</v>
      </c>
      <c r="X98">
        <v>0</v>
      </c>
      <c r="Y98">
        <v>9.3000000000000005E-4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0.30418600000000001</v>
      </c>
      <c r="AJ98">
        <v>1.0233000000000001E-2</v>
      </c>
      <c r="AK98">
        <v>0.68465100000000001</v>
      </c>
      <c r="AL98">
        <v>0</v>
      </c>
      <c r="AM98">
        <v>0</v>
      </c>
      <c r="AN98">
        <v>0</v>
      </c>
      <c r="AO98">
        <v>0</v>
      </c>
      <c r="AP98">
        <v>0</v>
      </c>
      <c r="AQ98" t="s">
        <v>32</v>
      </c>
    </row>
    <row r="99" spans="2:43" x14ac:dyDescent="0.2">
      <c r="B99" t="s">
        <v>150</v>
      </c>
      <c r="C99">
        <v>2209</v>
      </c>
      <c r="D99">
        <v>1135</v>
      </c>
      <c r="E99">
        <v>1135</v>
      </c>
      <c r="F99">
        <v>1074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9</v>
      </c>
      <c r="S99">
        <v>0</v>
      </c>
      <c r="T99">
        <v>1065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8.3800000000000003E-3</v>
      </c>
      <c r="AK99">
        <v>0</v>
      </c>
      <c r="AL99">
        <v>0.99161999999999995</v>
      </c>
      <c r="AM99">
        <v>0</v>
      </c>
      <c r="AN99">
        <v>0</v>
      </c>
      <c r="AO99">
        <v>0</v>
      </c>
      <c r="AP99">
        <v>0</v>
      </c>
      <c r="AQ99" t="s">
        <v>32</v>
      </c>
    </row>
    <row r="100" spans="2:43" x14ac:dyDescent="0.2">
      <c r="B100" t="s">
        <v>131</v>
      </c>
      <c r="C100">
        <v>2256</v>
      </c>
      <c r="D100">
        <v>1150</v>
      </c>
      <c r="E100">
        <v>1150</v>
      </c>
      <c r="F100">
        <v>1106</v>
      </c>
      <c r="G100">
        <v>209</v>
      </c>
      <c r="H100">
        <v>0</v>
      </c>
      <c r="I100">
        <v>0</v>
      </c>
      <c r="J100">
        <v>0</v>
      </c>
      <c r="K100">
        <v>70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8</v>
      </c>
      <c r="R100">
        <v>66</v>
      </c>
      <c r="S100">
        <v>1</v>
      </c>
      <c r="T100">
        <v>10</v>
      </c>
      <c r="U100">
        <v>33</v>
      </c>
      <c r="V100">
        <v>709</v>
      </c>
      <c r="W100">
        <v>0</v>
      </c>
      <c r="X100">
        <v>0</v>
      </c>
      <c r="Y100">
        <v>0.188969</v>
      </c>
      <c r="Z100">
        <v>0</v>
      </c>
      <c r="AA100">
        <v>0</v>
      </c>
      <c r="AB100">
        <v>0</v>
      </c>
      <c r="AC100">
        <v>6.3291E-2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7.2329999999999998E-3</v>
      </c>
      <c r="AJ100">
        <v>5.9674999999999999E-2</v>
      </c>
      <c r="AK100">
        <v>9.0399999999999996E-4</v>
      </c>
      <c r="AL100">
        <v>9.0419999999999997E-3</v>
      </c>
      <c r="AM100">
        <v>2.9836999999999999E-2</v>
      </c>
      <c r="AN100">
        <v>0.64104899999999998</v>
      </c>
      <c r="AO100">
        <v>0</v>
      </c>
      <c r="AP100">
        <v>0</v>
      </c>
      <c r="AQ100" t="s">
        <v>32</v>
      </c>
    </row>
    <row r="101" spans="2:43" x14ac:dyDescent="0.2">
      <c r="B101" t="s">
        <v>132</v>
      </c>
      <c r="C101">
        <v>2304</v>
      </c>
      <c r="D101">
        <v>1192</v>
      </c>
      <c r="E101">
        <v>1192</v>
      </c>
      <c r="F101">
        <v>1112</v>
      </c>
      <c r="G101">
        <v>94</v>
      </c>
      <c r="H101">
        <v>0</v>
      </c>
      <c r="I101">
        <v>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80</v>
      </c>
      <c r="R101">
        <v>101</v>
      </c>
      <c r="S101">
        <v>188</v>
      </c>
      <c r="T101">
        <v>522</v>
      </c>
      <c r="U101">
        <v>0</v>
      </c>
      <c r="V101">
        <v>126</v>
      </c>
      <c r="W101">
        <v>0</v>
      </c>
      <c r="X101">
        <v>0</v>
      </c>
      <c r="Y101">
        <v>8.4531999999999996E-2</v>
      </c>
      <c r="Z101">
        <v>0</v>
      </c>
      <c r="AA101">
        <v>8.9899999999999995E-4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7.1942000000000006E-2</v>
      </c>
      <c r="AJ101">
        <v>9.0827000000000005E-2</v>
      </c>
      <c r="AK101">
        <v>0.16906499999999999</v>
      </c>
      <c r="AL101">
        <v>0.46942400000000001</v>
      </c>
      <c r="AM101">
        <v>0</v>
      </c>
      <c r="AN101">
        <v>0.11330900000000001</v>
      </c>
      <c r="AO101">
        <v>0</v>
      </c>
      <c r="AP101">
        <v>0</v>
      </c>
      <c r="AQ101" t="s">
        <v>32</v>
      </c>
    </row>
    <row r="102" spans="2:43" x14ac:dyDescent="0.2">
      <c r="B102" t="s">
        <v>133</v>
      </c>
      <c r="C102">
        <v>2304</v>
      </c>
      <c r="D102">
        <v>1191</v>
      </c>
      <c r="E102">
        <v>1191</v>
      </c>
      <c r="F102">
        <v>1113</v>
      </c>
      <c r="G102">
        <v>10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456</v>
      </c>
      <c r="R102">
        <v>83</v>
      </c>
      <c r="S102">
        <v>248</v>
      </c>
      <c r="T102">
        <v>297</v>
      </c>
      <c r="U102">
        <v>0</v>
      </c>
      <c r="V102">
        <v>19</v>
      </c>
      <c r="W102">
        <v>0</v>
      </c>
      <c r="X102">
        <v>0</v>
      </c>
      <c r="Y102">
        <v>8.9849999999999999E-3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0.40970299999999998</v>
      </c>
      <c r="AJ102">
        <v>7.4573E-2</v>
      </c>
      <c r="AK102">
        <v>0.22282099999999999</v>
      </c>
      <c r="AL102">
        <v>0.26684600000000003</v>
      </c>
      <c r="AM102">
        <v>0</v>
      </c>
      <c r="AN102">
        <v>1.7070999999999999E-2</v>
      </c>
      <c r="AO102">
        <v>0</v>
      </c>
      <c r="AP102">
        <v>0</v>
      </c>
      <c r="AQ102" t="s">
        <v>32</v>
      </c>
    </row>
    <row r="103" spans="2:43" x14ac:dyDescent="0.2">
      <c r="B103" t="s">
        <v>112</v>
      </c>
      <c r="C103">
        <v>2450</v>
      </c>
      <c r="D103">
        <v>1234</v>
      </c>
      <c r="E103">
        <v>1234</v>
      </c>
      <c r="F103">
        <v>1216</v>
      </c>
      <c r="G103">
        <v>663</v>
      </c>
      <c r="H103">
        <v>0</v>
      </c>
      <c r="I103">
        <v>0</v>
      </c>
      <c r="J103">
        <v>0</v>
      </c>
      <c r="K103">
        <v>256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75</v>
      </c>
      <c r="S103">
        <v>0</v>
      </c>
      <c r="T103">
        <v>8</v>
      </c>
      <c r="U103">
        <v>8</v>
      </c>
      <c r="V103">
        <v>206</v>
      </c>
      <c r="W103">
        <v>0</v>
      </c>
      <c r="X103">
        <v>0</v>
      </c>
      <c r="Y103">
        <v>0.54522999999999999</v>
      </c>
      <c r="Z103">
        <v>0</v>
      </c>
      <c r="AA103">
        <v>0</v>
      </c>
      <c r="AB103">
        <v>0</v>
      </c>
      <c r="AC103">
        <v>0.21052599999999999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6.1677999999999997E-2</v>
      </c>
      <c r="AK103">
        <v>0</v>
      </c>
      <c r="AL103">
        <v>6.5789999999999998E-3</v>
      </c>
      <c r="AM103">
        <v>6.5789999999999998E-3</v>
      </c>
      <c r="AN103">
        <v>0.169408</v>
      </c>
      <c r="AO103">
        <v>0</v>
      </c>
      <c r="AP103">
        <v>0</v>
      </c>
      <c r="AQ103" t="s">
        <v>32</v>
      </c>
    </row>
    <row r="105" spans="2:43" x14ac:dyDescent="0.2">
      <c r="B105" t="s">
        <v>113</v>
      </c>
      <c r="C105">
        <v>2500</v>
      </c>
      <c r="D105">
        <v>1278</v>
      </c>
      <c r="E105">
        <v>1280</v>
      </c>
      <c r="F105">
        <v>1222</v>
      </c>
      <c r="G105">
        <v>301</v>
      </c>
      <c r="H105">
        <v>2</v>
      </c>
      <c r="I105">
        <v>0</v>
      </c>
      <c r="J105">
        <v>0</v>
      </c>
      <c r="K105">
        <v>533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28</v>
      </c>
      <c r="S105">
        <v>0</v>
      </c>
      <c r="T105">
        <v>5</v>
      </c>
      <c r="U105">
        <v>128</v>
      </c>
      <c r="V105">
        <v>225</v>
      </c>
      <c r="W105">
        <v>0</v>
      </c>
      <c r="X105">
        <v>0</v>
      </c>
      <c r="Y105">
        <v>0.246721</v>
      </c>
      <c r="Z105">
        <v>1.639E-3</v>
      </c>
      <c r="AA105">
        <v>0</v>
      </c>
      <c r="AB105">
        <v>0</v>
      </c>
      <c r="AC105">
        <v>0.43688500000000002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2.2950999999999999E-2</v>
      </c>
      <c r="AK105">
        <v>0</v>
      </c>
      <c r="AL105">
        <v>4.0980000000000001E-3</v>
      </c>
      <c r="AM105">
        <v>0.104918</v>
      </c>
      <c r="AN105">
        <v>0.18442600000000001</v>
      </c>
      <c r="AO105">
        <v>0</v>
      </c>
      <c r="AP105">
        <v>0</v>
      </c>
      <c r="AQ105" t="s">
        <v>32</v>
      </c>
    </row>
    <row r="106" spans="2:43" x14ac:dyDescent="0.2">
      <c r="B106" t="s">
        <v>111</v>
      </c>
      <c r="C106">
        <v>2808</v>
      </c>
      <c r="D106">
        <v>1356</v>
      </c>
      <c r="E106">
        <v>1357</v>
      </c>
      <c r="F106">
        <v>1452</v>
      </c>
      <c r="G106">
        <v>954</v>
      </c>
      <c r="H106">
        <v>1</v>
      </c>
      <c r="I106">
        <v>0</v>
      </c>
      <c r="J106">
        <v>0</v>
      </c>
      <c r="K106">
        <v>130</v>
      </c>
      <c r="L106">
        <v>0</v>
      </c>
      <c r="M106">
        <v>3</v>
      </c>
      <c r="N106">
        <v>0</v>
      </c>
      <c r="O106">
        <v>0</v>
      </c>
      <c r="P106">
        <v>0</v>
      </c>
      <c r="Q106">
        <v>0</v>
      </c>
      <c r="R106">
        <v>22</v>
      </c>
      <c r="S106">
        <v>0</v>
      </c>
      <c r="T106">
        <v>7</v>
      </c>
      <c r="U106">
        <v>5</v>
      </c>
      <c r="V106">
        <v>330</v>
      </c>
      <c r="W106">
        <v>0</v>
      </c>
      <c r="X106">
        <v>0</v>
      </c>
      <c r="Y106">
        <v>0.65747800000000001</v>
      </c>
      <c r="Z106">
        <v>6.8900000000000005E-4</v>
      </c>
      <c r="AA106">
        <v>0</v>
      </c>
      <c r="AB106">
        <v>0</v>
      </c>
      <c r="AC106">
        <v>8.9593000000000006E-2</v>
      </c>
      <c r="AD106">
        <v>0</v>
      </c>
      <c r="AE106">
        <v>2.068E-3</v>
      </c>
      <c r="AF106">
        <v>0</v>
      </c>
      <c r="AG106">
        <v>0</v>
      </c>
      <c r="AH106">
        <v>0</v>
      </c>
      <c r="AI106">
        <v>0</v>
      </c>
      <c r="AJ106">
        <v>1.5162E-2</v>
      </c>
      <c r="AK106">
        <v>0</v>
      </c>
      <c r="AL106">
        <v>4.8240000000000002E-3</v>
      </c>
      <c r="AM106">
        <v>3.4459999999999998E-3</v>
      </c>
      <c r="AN106">
        <v>0.22742899999999999</v>
      </c>
      <c r="AO106">
        <v>0</v>
      </c>
      <c r="AP106">
        <v>0</v>
      </c>
      <c r="AQ106" t="s">
        <v>32</v>
      </c>
    </row>
    <row r="107" spans="2:43" x14ac:dyDescent="0.2">
      <c r="B107" t="s">
        <v>137</v>
      </c>
      <c r="C107">
        <v>2500</v>
      </c>
      <c r="D107">
        <v>1279</v>
      </c>
      <c r="E107">
        <v>1279</v>
      </c>
      <c r="F107">
        <v>1221</v>
      </c>
      <c r="G107">
        <v>1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4</v>
      </c>
      <c r="R107">
        <v>17</v>
      </c>
      <c r="S107">
        <v>1174</v>
      </c>
      <c r="T107">
        <v>25</v>
      </c>
      <c r="U107">
        <v>0</v>
      </c>
      <c r="V107">
        <v>0</v>
      </c>
      <c r="W107">
        <v>0</v>
      </c>
      <c r="X107">
        <v>0</v>
      </c>
      <c r="Y107">
        <v>8.1899999999999996E-4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3.2759999999999998E-3</v>
      </c>
      <c r="AJ107">
        <v>1.3923E-2</v>
      </c>
      <c r="AK107">
        <v>0.961507</v>
      </c>
      <c r="AL107">
        <v>2.0475E-2</v>
      </c>
      <c r="AM107">
        <v>0</v>
      </c>
      <c r="AN107">
        <v>0</v>
      </c>
      <c r="AO107">
        <v>0</v>
      </c>
      <c r="AP107">
        <v>0</v>
      </c>
      <c r="AQ107" t="s">
        <v>32</v>
      </c>
    </row>
    <row r="108" spans="2:43" x14ac:dyDescent="0.2">
      <c r="B108" t="s">
        <v>138</v>
      </c>
      <c r="C108">
        <v>1225</v>
      </c>
      <c r="D108">
        <v>744</v>
      </c>
      <c r="E108">
        <v>744</v>
      </c>
      <c r="F108">
        <v>481</v>
      </c>
      <c r="G108">
        <v>163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147</v>
      </c>
      <c r="S108">
        <v>0</v>
      </c>
      <c r="T108">
        <v>80</v>
      </c>
      <c r="U108">
        <v>0</v>
      </c>
      <c r="V108">
        <v>91</v>
      </c>
      <c r="W108">
        <v>0</v>
      </c>
      <c r="X108">
        <v>0</v>
      </c>
      <c r="Y108">
        <v>0.33887699999999998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0.30561300000000002</v>
      </c>
      <c r="AK108">
        <v>0</v>
      </c>
      <c r="AL108">
        <v>0.16632</v>
      </c>
      <c r="AM108">
        <v>0</v>
      </c>
      <c r="AN108">
        <v>0.189189</v>
      </c>
      <c r="AO108">
        <v>0</v>
      </c>
      <c r="AP108">
        <v>0</v>
      </c>
      <c r="AQ108" t="s">
        <v>32</v>
      </c>
    </row>
    <row r="109" spans="2:43" x14ac:dyDescent="0.2">
      <c r="B109" t="s">
        <v>145</v>
      </c>
      <c r="C109">
        <v>2550</v>
      </c>
      <c r="D109">
        <v>1267</v>
      </c>
      <c r="E109">
        <v>1267</v>
      </c>
      <c r="F109">
        <v>1283</v>
      </c>
      <c r="G109">
        <v>0</v>
      </c>
      <c r="H109">
        <v>0</v>
      </c>
      <c r="I109">
        <v>0</v>
      </c>
      <c r="J109">
        <v>0</v>
      </c>
      <c r="K109">
        <v>4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1279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3.1180000000000001E-3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0.99688200000000005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 t="s">
        <v>32</v>
      </c>
    </row>
    <row r="110" spans="2:43" x14ac:dyDescent="0.2">
      <c r="B110" t="s">
        <v>146</v>
      </c>
      <c r="C110">
        <v>1122</v>
      </c>
      <c r="D110">
        <v>706</v>
      </c>
      <c r="E110">
        <v>706</v>
      </c>
      <c r="F110">
        <v>416</v>
      </c>
      <c r="G110">
        <v>215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86</v>
      </c>
      <c r="S110">
        <v>0</v>
      </c>
      <c r="T110">
        <v>115</v>
      </c>
      <c r="U110">
        <v>0</v>
      </c>
      <c r="V110">
        <v>0</v>
      </c>
      <c r="W110">
        <v>0</v>
      </c>
      <c r="X110">
        <v>0</v>
      </c>
      <c r="Y110">
        <v>0.51682700000000004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0.206731</v>
      </c>
      <c r="AK110">
        <v>0</v>
      </c>
      <c r="AL110">
        <v>0.27644200000000002</v>
      </c>
      <c r="AM110">
        <v>0</v>
      </c>
      <c r="AN110">
        <v>0</v>
      </c>
      <c r="AO110">
        <v>0</v>
      </c>
      <c r="AP110">
        <v>0</v>
      </c>
      <c r="AQ110" t="s">
        <v>32</v>
      </c>
    </row>
    <row r="111" spans="2:43" x14ac:dyDescent="0.2">
      <c r="B111" t="s">
        <v>143</v>
      </c>
      <c r="C111">
        <v>2401</v>
      </c>
      <c r="D111">
        <v>1245</v>
      </c>
      <c r="E111">
        <v>1245</v>
      </c>
      <c r="F111">
        <v>1156</v>
      </c>
      <c r="G111">
        <v>72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355</v>
      </c>
      <c r="S111">
        <v>18</v>
      </c>
      <c r="T111">
        <v>487</v>
      </c>
      <c r="U111">
        <v>0</v>
      </c>
      <c r="V111">
        <v>224</v>
      </c>
      <c r="W111">
        <v>0</v>
      </c>
      <c r="X111">
        <v>0</v>
      </c>
      <c r="Y111">
        <v>6.2283999999999999E-2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0.307093</v>
      </c>
      <c r="AK111">
        <v>1.5571E-2</v>
      </c>
      <c r="AL111">
        <v>0.42127999999999999</v>
      </c>
      <c r="AM111">
        <v>0</v>
      </c>
      <c r="AN111">
        <v>0.193772</v>
      </c>
      <c r="AO111">
        <v>0</v>
      </c>
      <c r="AP111">
        <v>0</v>
      </c>
      <c r="AQ111" t="s">
        <v>32</v>
      </c>
    </row>
    <row r="112" spans="2:43" x14ac:dyDescent="0.2">
      <c r="B112" t="s">
        <v>144</v>
      </c>
      <c r="C112">
        <v>2352</v>
      </c>
      <c r="D112">
        <v>1196</v>
      </c>
      <c r="E112">
        <v>1196</v>
      </c>
      <c r="F112">
        <v>1156</v>
      </c>
      <c r="G112">
        <v>13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7</v>
      </c>
      <c r="R112">
        <v>90</v>
      </c>
      <c r="S112">
        <v>1002</v>
      </c>
      <c r="T112">
        <v>35</v>
      </c>
      <c r="U112">
        <v>0</v>
      </c>
      <c r="V112">
        <v>9</v>
      </c>
      <c r="W112">
        <v>0</v>
      </c>
      <c r="X112">
        <v>0</v>
      </c>
      <c r="Y112">
        <v>1.1246000000000001E-2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6.0549999999999996E-3</v>
      </c>
      <c r="AJ112">
        <v>7.7854999999999994E-2</v>
      </c>
      <c r="AK112">
        <v>0.86678200000000005</v>
      </c>
      <c r="AL112">
        <v>3.0276999999999998E-2</v>
      </c>
      <c r="AM112">
        <v>0</v>
      </c>
      <c r="AN112">
        <v>7.7850000000000003E-3</v>
      </c>
      <c r="AO112">
        <v>0</v>
      </c>
      <c r="AP112">
        <v>0</v>
      </c>
      <c r="AQ112" t="s">
        <v>32</v>
      </c>
    </row>
    <row r="113" spans="2:43" x14ac:dyDescent="0.2">
      <c r="B113" t="s">
        <v>151</v>
      </c>
      <c r="C113">
        <v>2652</v>
      </c>
      <c r="D113">
        <v>1325</v>
      </c>
      <c r="E113">
        <v>1332</v>
      </c>
      <c r="F113">
        <v>1327</v>
      </c>
      <c r="G113">
        <v>0</v>
      </c>
      <c r="H113">
        <v>7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1317</v>
      </c>
      <c r="R113">
        <v>0</v>
      </c>
      <c r="S113">
        <v>3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5.3030000000000004E-3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0.99772700000000003</v>
      </c>
      <c r="AJ113">
        <v>0</v>
      </c>
      <c r="AK113">
        <v>2.2729999999999998E-3</v>
      </c>
      <c r="AL113">
        <v>0</v>
      </c>
      <c r="AM113">
        <v>0</v>
      </c>
      <c r="AN113">
        <v>0</v>
      </c>
      <c r="AO113">
        <v>0</v>
      </c>
      <c r="AP113">
        <v>0</v>
      </c>
      <c r="AQ113" t="s">
        <v>32</v>
      </c>
    </row>
    <row r="114" spans="2:43" x14ac:dyDescent="0.2">
      <c r="B114" t="s">
        <v>152</v>
      </c>
      <c r="C114">
        <v>2500</v>
      </c>
      <c r="D114">
        <v>1242</v>
      </c>
      <c r="E114">
        <v>1242</v>
      </c>
      <c r="F114">
        <v>1258</v>
      </c>
      <c r="G114">
        <v>194</v>
      </c>
      <c r="H114">
        <v>0</v>
      </c>
      <c r="I114">
        <v>0</v>
      </c>
      <c r="J114">
        <v>0</v>
      </c>
      <c r="K114">
        <v>10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313</v>
      </c>
      <c r="R114">
        <v>72</v>
      </c>
      <c r="S114">
        <v>96</v>
      </c>
      <c r="T114">
        <v>331</v>
      </c>
      <c r="U114">
        <v>0</v>
      </c>
      <c r="V114">
        <v>242</v>
      </c>
      <c r="W114">
        <v>0</v>
      </c>
      <c r="X114">
        <v>0</v>
      </c>
      <c r="Y114">
        <v>0.15421299999999999</v>
      </c>
      <c r="Z114">
        <v>0</v>
      </c>
      <c r="AA114">
        <v>0</v>
      </c>
      <c r="AB114">
        <v>0</v>
      </c>
      <c r="AC114">
        <v>7.9489999999999995E-3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0.248808</v>
      </c>
      <c r="AJ114">
        <v>5.7234E-2</v>
      </c>
      <c r="AK114">
        <v>7.6312000000000005E-2</v>
      </c>
      <c r="AL114">
        <v>0.26311600000000002</v>
      </c>
      <c r="AM114">
        <v>0</v>
      </c>
      <c r="AN114">
        <v>0.19236900000000001</v>
      </c>
      <c r="AO114">
        <v>0</v>
      </c>
      <c r="AP114">
        <v>0</v>
      </c>
      <c r="AQ114" t="s">
        <v>32</v>
      </c>
    </row>
    <row r="115" spans="2:43" x14ac:dyDescent="0.2">
      <c r="B115" t="s">
        <v>153</v>
      </c>
      <c r="C115">
        <v>1444</v>
      </c>
      <c r="D115">
        <v>834</v>
      </c>
      <c r="E115">
        <v>947</v>
      </c>
      <c r="F115">
        <v>610</v>
      </c>
      <c r="G115">
        <v>2</v>
      </c>
      <c r="H115">
        <v>113</v>
      </c>
      <c r="I115">
        <v>477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18</v>
      </c>
      <c r="V115">
        <v>0</v>
      </c>
      <c r="W115">
        <v>0</v>
      </c>
      <c r="X115">
        <v>0</v>
      </c>
      <c r="Y115">
        <v>4.0239999999999998E-3</v>
      </c>
      <c r="Z115">
        <v>0.22736400000000001</v>
      </c>
      <c r="AA115">
        <v>0.95975900000000003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3.6216999999999999E-2</v>
      </c>
      <c r="AN115">
        <v>0</v>
      </c>
      <c r="AO115">
        <v>0</v>
      </c>
      <c r="AP115">
        <v>0</v>
      </c>
      <c r="AQ115" t="s">
        <v>32</v>
      </c>
    </row>
    <row r="116" spans="2:43" x14ac:dyDescent="0.2">
      <c r="B116" t="s">
        <v>128</v>
      </c>
      <c r="C116">
        <v>2550</v>
      </c>
      <c r="D116">
        <v>1300</v>
      </c>
      <c r="E116">
        <v>1300</v>
      </c>
      <c r="F116">
        <v>1250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5</v>
      </c>
      <c r="R116">
        <v>0</v>
      </c>
      <c r="S116">
        <v>1244</v>
      </c>
      <c r="T116">
        <v>1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4.0000000000000001E-3</v>
      </c>
      <c r="AJ116">
        <v>0</v>
      </c>
      <c r="AK116">
        <v>0.99519999999999997</v>
      </c>
      <c r="AL116">
        <v>8.0000000000000004E-4</v>
      </c>
      <c r="AM116">
        <v>0</v>
      </c>
      <c r="AN116">
        <v>0</v>
      </c>
      <c r="AO116">
        <v>0</v>
      </c>
      <c r="AP116">
        <v>0</v>
      </c>
      <c r="AQ116" t="s">
        <v>32</v>
      </c>
    </row>
    <row r="117" spans="2:43" x14ac:dyDescent="0.2">
      <c r="B117" t="s">
        <v>129</v>
      </c>
      <c r="C117">
        <v>2550</v>
      </c>
      <c r="D117">
        <v>1299</v>
      </c>
      <c r="E117">
        <v>1299</v>
      </c>
      <c r="F117">
        <v>1251</v>
      </c>
      <c r="G117">
        <v>258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992</v>
      </c>
      <c r="S117">
        <v>0</v>
      </c>
      <c r="T117">
        <v>1</v>
      </c>
      <c r="U117">
        <v>0</v>
      </c>
      <c r="V117">
        <v>0</v>
      </c>
      <c r="W117">
        <v>0</v>
      </c>
      <c r="X117">
        <v>0</v>
      </c>
      <c r="Y117">
        <v>0.206235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0.79296599999999995</v>
      </c>
      <c r="AK117">
        <v>0</v>
      </c>
      <c r="AL117">
        <v>7.9900000000000001E-4</v>
      </c>
      <c r="AM117">
        <v>0</v>
      </c>
      <c r="AN117">
        <v>0</v>
      </c>
      <c r="AO117">
        <v>0</v>
      </c>
      <c r="AP117">
        <v>0</v>
      </c>
      <c r="AQ117" t="s">
        <v>32</v>
      </c>
    </row>
    <row r="118" spans="2:43" x14ac:dyDescent="0.2">
      <c r="B118" t="s">
        <v>127</v>
      </c>
      <c r="C118">
        <v>2500</v>
      </c>
      <c r="D118">
        <v>1251</v>
      </c>
      <c r="E118">
        <v>1256</v>
      </c>
      <c r="F118">
        <v>1249</v>
      </c>
      <c r="G118">
        <v>277</v>
      </c>
      <c r="H118">
        <v>5</v>
      </c>
      <c r="I118">
        <v>0</v>
      </c>
      <c r="J118">
        <v>0</v>
      </c>
      <c r="K118">
        <v>272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18</v>
      </c>
      <c r="S118">
        <v>0</v>
      </c>
      <c r="T118">
        <v>445</v>
      </c>
      <c r="U118">
        <v>211</v>
      </c>
      <c r="V118">
        <v>21</v>
      </c>
      <c r="W118">
        <v>0</v>
      </c>
      <c r="X118">
        <v>0</v>
      </c>
      <c r="Y118">
        <v>0.22266900000000001</v>
      </c>
      <c r="Z118">
        <v>4.019E-3</v>
      </c>
      <c r="AA118">
        <v>0</v>
      </c>
      <c r="AB118">
        <v>0</v>
      </c>
      <c r="AC118">
        <v>0.21865000000000001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1.4468999999999999E-2</v>
      </c>
      <c r="AK118">
        <v>0</v>
      </c>
      <c r="AL118">
        <v>0.35771700000000001</v>
      </c>
      <c r="AM118">
        <v>0.16961399999999999</v>
      </c>
      <c r="AN118">
        <v>1.6881E-2</v>
      </c>
      <c r="AO118">
        <v>0</v>
      </c>
      <c r="AP118">
        <v>0</v>
      </c>
      <c r="AQ118" t="s">
        <v>32</v>
      </c>
    </row>
    <row r="119" spans="2:43" x14ac:dyDescent="0.2">
      <c r="B119" t="s">
        <v>154</v>
      </c>
      <c r="C119">
        <v>2352</v>
      </c>
      <c r="D119">
        <v>1188</v>
      </c>
      <c r="E119">
        <v>1188</v>
      </c>
      <c r="F119">
        <v>1164</v>
      </c>
      <c r="G119">
        <v>2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17</v>
      </c>
      <c r="S119">
        <v>1143</v>
      </c>
      <c r="T119">
        <v>2</v>
      </c>
      <c r="U119">
        <v>0</v>
      </c>
      <c r="V119">
        <v>0</v>
      </c>
      <c r="W119">
        <v>0</v>
      </c>
      <c r="X119">
        <v>0</v>
      </c>
      <c r="Y119">
        <v>1.7179999999999999E-3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1.4605E-2</v>
      </c>
      <c r="AK119">
        <v>0.98195900000000003</v>
      </c>
      <c r="AL119">
        <v>1.7179999999999999E-3</v>
      </c>
      <c r="AM119">
        <v>0</v>
      </c>
      <c r="AN119">
        <v>0</v>
      </c>
      <c r="AO119">
        <v>0</v>
      </c>
      <c r="AP119">
        <v>0</v>
      </c>
      <c r="AQ119" t="s">
        <v>32</v>
      </c>
    </row>
    <row r="120" spans="2:43" x14ac:dyDescent="0.2">
      <c r="B120" t="s">
        <v>147</v>
      </c>
      <c r="C120">
        <v>2450</v>
      </c>
      <c r="D120">
        <v>1246</v>
      </c>
      <c r="E120">
        <v>1246</v>
      </c>
      <c r="F120">
        <v>1204</v>
      </c>
      <c r="G120">
        <v>0</v>
      </c>
      <c r="H120">
        <v>0</v>
      </c>
      <c r="I120">
        <v>0</v>
      </c>
      <c r="J120">
        <v>0</v>
      </c>
      <c r="K120">
        <v>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1129</v>
      </c>
      <c r="R120">
        <v>3</v>
      </c>
      <c r="S120">
        <v>67</v>
      </c>
      <c r="T120">
        <v>1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3.3219999999999999E-3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0.93770799999999999</v>
      </c>
      <c r="AJ120">
        <v>2.4919999999999999E-3</v>
      </c>
      <c r="AK120">
        <v>5.5648000000000003E-2</v>
      </c>
      <c r="AL120">
        <v>8.3100000000000003E-4</v>
      </c>
      <c r="AM120">
        <v>0</v>
      </c>
      <c r="AN120">
        <v>0</v>
      </c>
      <c r="AO120">
        <v>0</v>
      </c>
      <c r="AP120">
        <v>0</v>
      </c>
      <c r="AQ120" t="s">
        <v>32</v>
      </c>
    </row>
    <row r="121" spans="2:43" x14ac:dyDescent="0.2">
      <c r="B121" t="s">
        <v>148</v>
      </c>
      <c r="C121">
        <v>2450</v>
      </c>
      <c r="D121">
        <v>1250</v>
      </c>
      <c r="E121">
        <v>1250</v>
      </c>
      <c r="F121">
        <v>1200</v>
      </c>
      <c r="G121">
        <v>403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761</v>
      </c>
      <c r="S121">
        <v>4</v>
      </c>
      <c r="T121">
        <v>32</v>
      </c>
      <c r="U121">
        <v>0</v>
      </c>
      <c r="V121">
        <v>0</v>
      </c>
      <c r="W121">
        <v>0</v>
      </c>
      <c r="X121">
        <v>0</v>
      </c>
      <c r="Y121">
        <v>0.33583299999999999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0.63416700000000004</v>
      </c>
      <c r="AK121">
        <v>3.333E-3</v>
      </c>
      <c r="AL121">
        <v>2.6667E-2</v>
      </c>
      <c r="AM121">
        <v>0</v>
      </c>
      <c r="AN121">
        <v>0</v>
      </c>
      <c r="AO121">
        <v>0</v>
      </c>
      <c r="AP121">
        <v>0</v>
      </c>
      <c r="AQ121" t="s">
        <v>32</v>
      </c>
    </row>
    <row r="122" spans="2:43" x14ac:dyDescent="0.2">
      <c r="B122" t="s">
        <v>134</v>
      </c>
      <c r="C122">
        <v>2500</v>
      </c>
      <c r="D122">
        <v>1265</v>
      </c>
      <c r="E122">
        <v>1265</v>
      </c>
      <c r="F122">
        <v>1235</v>
      </c>
      <c r="G122">
        <v>66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510</v>
      </c>
      <c r="R122">
        <v>212</v>
      </c>
      <c r="S122">
        <v>104</v>
      </c>
      <c r="T122">
        <v>343</v>
      </c>
      <c r="U122">
        <v>0</v>
      </c>
      <c r="V122">
        <v>0</v>
      </c>
      <c r="W122">
        <v>0</v>
      </c>
      <c r="X122">
        <v>0</v>
      </c>
      <c r="Y122">
        <v>5.3441000000000002E-2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0.41295500000000002</v>
      </c>
      <c r="AJ122">
        <v>0.17166000000000001</v>
      </c>
      <c r="AK122">
        <v>8.4210999999999994E-2</v>
      </c>
      <c r="AL122">
        <v>0.27773300000000001</v>
      </c>
      <c r="AM122">
        <v>0</v>
      </c>
      <c r="AN122">
        <v>0</v>
      </c>
      <c r="AO122">
        <v>0</v>
      </c>
      <c r="AP122">
        <v>0</v>
      </c>
      <c r="AQ122" t="s">
        <v>32</v>
      </c>
    </row>
    <row r="123" spans="2:43" x14ac:dyDescent="0.2">
      <c r="B123" t="s">
        <v>135</v>
      </c>
      <c r="C123">
        <v>2500</v>
      </c>
      <c r="D123">
        <v>1264</v>
      </c>
      <c r="E123">
        <v>1264</v>
      </c>
      <c r="F123">
        <v>1236</v>
      </c>
      <c r="G123">
        <v>11</v>
      </c>
      <c r="H123">
        <v>0</v>
      </c>
      <c r="I123">
        <v>0</v>
      </c>
      <c r="J123">
        <v>0</v>
      </c>
      <c r="K123">
        <v>37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1188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8.8999999999999999E-3</v>
      </c>
      <c r="Z123">
        <v>0</v>
      </c>
      <c r="AA123">
        <v>0</v>
      </c>
      <c r="AB123">
        <v>0</v>
      </c>
      <c r="AC123">
        <v>2.9935E-2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0.96116500000000005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 t="s">
        <v>32</v>
      </c>
    </row>
    <row r="124" spans="2:43" x14ac:dyDescent="0.2">
      <c r="B124" t="s">
        <v>117</v>
      </c>
      <c r="C124">
        <v>1369</v>
      </c>
      <c r="D124">
        <v>789</v>
      </c>
      <c r="E124">
        <v>902</v>
      </c>
      <c r="F124">
        <v>580</v>
      </c>
      <c r="G124">
        <v>68</v>
      </c>
      <c r="H124">
        <v>113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19</v>
      </c>
      <c r="S124">
        <v>0</v>
      </c>
      <c r="T124">
        <v>295</v>
      </c>
      <c r="U124">
        <v>2</v>
      </c>
      <c r="V124">
        <v>83</v>
      </c>
      <c r="W124">
        <v>0</v>
      </c>
      <c r="X124">
        <v>0</v>
      </c>
      <c r="Y124">
        <v>0.14560999999999999</v>
      </c>
      <c r="Z124">
        <v>0.24196999999999999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4.0684999999999999E-2</v>
      </c>
      <c r="AK124">
        <v>0</v>
      </c>
      <c r="AL124">
        <v>0.63169200000000003</v>
      </c>
      <c r="AM124">
        <v>4.2830000000000003E-3</v>
      </c>
      <c r="AN124">
        <v>0.17773</v>
      </c>
      <c r="AO124">
        <v>0</v>
      </c>
      <c r="AP124">
        <v>0</v>
      </c>
      <c r="AQ124" t="s">
        <v>32</v>
      </c>
    </row>
    <row r="125" spans="2:43" x14ac:dyDescent="0.2">
      <c r="B125" t="s">
        <v>118</v>
      </c>
      <c r="C125">
        <v>2756</v>
      </c>
      <c r="D125">
        <v>1359</v>
      </c>
      <c r="E125">
        <v>1555</v>
      </c>
      <c r="F125">
        <v>1397</v>
      </c>
      <c r="G125">
        <v>182</v>
      </c>
      <c r="H125">
        <v>196</v>
      </c>
      <c r="I125">
        <v>0</v>
      </c>
      <c r="J125">
        <v>0</v>
      </c>
      <c r="K125">
        <v>0</v>
      </c>
      <c r="L125">
        <v>0</v>
      </c>
      <c r="M125">
        <v>134</v>
      </c>
      <c r="N125">
        <v>0</v>
      </c>
      <c r="O125">
        <v>0</v>
      </c>
      <c r="P125">
        <v>0</v>
      </c>
      <c r="Q125">
        <v>0</v>
      </c>
      <c r="R125">
        <v>58</v>
      </c>
      <c r="S125">
        <v>4</v>
      </c>
      <c r="T125">
        <v>527</v>
      </c>
      <c r="U125">
        <v>102</v>
      </c>
      <c r="V125">
        <v>194</v>
      </c>
      <c r="W125">
        <v>0</v>
      </c>
      <c r="X125">
        <v>0</v>
      </c>
      <c r="Y125">
        <v>0.15154000000000001</v>
      </c>
      <c r="Z125">
        <v>0.16319700000000001</v>
      </c>
      <c r="AA125">
        <v>0</v>
      </c>
      <c r="AB125">
        <v>0</v>
      </c>
      <c r="AC125">
        <v>0</v>
      </c>
      <c r="AD125">
        <v>0</v>
      </c>
      <c r="AE125">
        <v>0.11157400000000001</v>
      </c>
      <c r="AF125">
        <v>0</v>
      </c>
      <c r="AG125">
        <v>0</v>
      </c>
      <c r="AH125">
        <v>0</v>
      </c>
      <c r="AI125">
        <v>0</v>
      </c>
      <c r="AJ125">
        <v>4.8293000000000003E-2</v>
      </c>
      <c r="AK125">
        <v>3.3310000000000002E-3</v>
      </c>
      <c r="AL125">
        <v>0.438801</v>
      </c>
      <c r="AM125">
        <v>8.4929000000000004E-2</v>
      </c>
      <c r="AN125">
        <v>0.16153200000000001</v>
      </c>
      <c r="AO125">
        <v>0</v>
      </c>
      <c r="AP125">
        <v>0</v>
      </c>
      <c r="AQ125" t="s">
        <v>32</v>
      </c>
    </row>
    <row r="126" spans="2:43" x14ac:dyDescent="0.2">
      <c r="B126" t="s">
        <v>119</v>
      </c>
      <c r="C126">
        <v>28950</v>
      </c>
      <c r="D126">
        <v>23152</v>
      </c>
      <c r="E126">
        <v>23345</v>
      </c>
      <c r="F126">
        <v>5798</v>
      </c>
      <c r="G126">
        <v>1165</v>
      </c>
      <c r="H126">
        <v>193</v>
      </c>
      <c r="I126">
        <v>0</v>
      </c>
      <c r="J126">
        <v>0</v>
      </c>
      <c r="K126">
        <v>30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238</v>
      </c>
      <c r="R126">
        <v>692</v>
      </c>
      <c r="S126">
        <v>757</v>
      </c>
      <c r="T126">
        <v>2305</v>
      </c>
      <c r="U126">
        <v>35</v>
      </c>
      <c r="V126">
        <v>383</v>
      </c>
      <c r="W126">
        <v>0</v>
      </c>
      <c r="X126">
        <v>0</v>
      </c>
      <c r="Y126">
        <v>0.20785000000000001</v>
      </c>
      <c r="Z126">
        <v>3.4433999999999999E-2</v>
      </c>
      <c r="AA126">
        <v>0</v>
      </c>
      <c r="AB126">
        <v>0</v>
      </c>
      <c r="AC126">
        <v>5.352E-3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4.2462E-2</v>
      </c>
      <c r="AJ126">
        <v>0.123461</v>
      </c>
      <c r="AK126">
        <v>0.13505800000000001</v>
      </c>
      <c r="AL126">
        <v>0.41123999999999999</v>
      </c>
      <c r="AM126">
        <v>6.2440000000000004E-3</v>
      </c>
      <c r="AN126">
        <v>6.8332000000000004E-2</v>
      </c>
      <c r="AO126">
        <v>0</v>
      </c>
      <c r="AP126">
        <v>0</v>
      </c>
      <c r="AQ126" t="s">
        <v>32</v>
      </c>
    </row>
    <row r="127" spans="2:43" x14ac:dyDescent="0.2">
      <c r="B127" t="s">
        <v>106</v>
      </c>
      <c r="C127">
        <v>21452</v>
      </c>
      <c r="D127">
        <v>17392</v>
      </c>
      <c r="E127">
        <v>18069</v>
      </c>
      <c r="F127">
        <v>4060</v>
      </c>
      <c r="G127">
        <v>460</v>
      </c>
      <c r="H127">
        <v>677</v>
      </c>
      <c r="I127">
        <v>0</v>
      </c>
      <c r="J127">
        <v>0</v>
      </c>
      <c r="K127">
        <v>786</v>
      </c>
      <c r="L127">
        <v>0</v>
      </c>
      <c r="M127">
        <v>0</v>
      </c>
      <c r="N127">
        <v>0</v>
      </c>
      <c r="O127">
        <v>0</v>
      </c>
      <c r="P127">
        <v>1</v>
      </c>
      <c r="Q127">
        <v>24</v>
      </c>
      <c r="R127">
        <v>112</v>
      </c>
      <c r="S127">
        <v>40</v>
      </c>
      <c r="T127">
        <v>1412</v>
      </c>
      <c r="U127">
        <v>156</v>
      </c>
      <c r="V127">
        <v>392</v>
      </c>
      <c r="W127">
        <v>0</v>
      </c>
      <c r="X127">
        <v>0</v>
      </c>
      <c r="Y127">
        <v>0.13597400000000001</v>
      </c>
      <c r="Z127">
        <v>0.20011799999999999</v>
      </c>
      <c r="AA127">
        <v>0</v>
      </c>
      <c r="AB127">
        <v>0</v>
      </c>
      <c r="AC127">
        <v>0.23233799999999999</v>
      </c>
      <c r="AD127">
        <v>0</v>
      </c>
      <c r="AE127">
        <v>0</v>
      </c>
      <c r="AF127">
        <v>0</v>
      </c>
      <c r="AG127">
        <v>0</v>
      </c>
      <c r="AH127">
        <v>2.9599999999999998E-4</v>
      </c>
      <c r="AI127">
        <v>7.0939999999999996E-3</v>
      </c>
      <c r="AJ127">
        <v>3.3106999999999998E-2</v>
      </c>
      <c r="AK127">
        <v>1.1823999999999999E-2</v>
      </c>
      <c r="AL127">
        <v>0.417381</v>
      </c>
      <c r="AM127">
        <v>4.6113000000000001E-2</v>
      </c>
      <c r="AN127">
        <v>0.115873</v>
      </c>
      <c r="AO127">
        <v>0</v>
      </c>
      <c r="AP127">
        <v>0</v>
      </c>
      <c r="AQ127" t="s">
        <v>32</v>
      </c>
    </row>
    <row r="128" spans="2:43" x14ac:dyDescent="0.2">
      <c r="B128" t="s">
        <v>108</v>
      </c>
      <c r="C128">
        <v>5358</v>
      </c>
      <c r="D128">
        <v>3483</v>
      </c>
      <c r="E128">
        <v>3489</v>
      </c>
      <c r="F128">
        <v>1875</v>
      </c>
      <c r="G128">
        <v>159</v>
      </c>
      <c r="H128">
        <v>6</v>
      </c>
      <c r="I128">
        <v>0</v>
      </c>
      <c r="J128">
        <v>0</v>
      </c>
      <c r="K128">
        <v>1131</v>
      </c>
      <c r="L128">
        <v>0</v>
      </c>
      <c r="M128">
        <v>2</v>
      </c>
      <c r="N128">
        <v>0</v>
      </c>
      <c r="O128">
        <v>0</v>
      </c>
      <c r="P128">
        <v>0</v>
      </c>
      <c r="Q128">
        <v>0</v>
      </c>
      <c r="R128">
        <v>5</v>
      </c>
      <c r="S128">
        <v>2</v>
      </c>
      <c r="T128">
        <v>287</v>
      </c>
      <c r="U128">
        <v>248</v>
      </c>
      <c r="V128">
        <v>35</v>
      </c>
      <c r="W128">
        <v>0</v>
      </c>
      <c r="X128">
        <v>0</v>
      </c>
      <c r="Y128">
        <v>8.5071999999999995E-2</v>
      </c>
      <c r="Z128">
        <v>3.2100000000000002E-3</v>
      </c>
      <c r="AA128">
        <v>0</v>
      </c>
      <c r="AB128">
        <v>0</v>
      </c>
      <c r="AC128">
        <v>0.60513600000000001</v>
      </c>
      <c r="AD128">
        <v>0</v>
      </c>
      <c r="AE128">
        <v>1.07E-3</v>
      </c>
      <c r="AF128">
        <v>0</v>
      </c>
      <c r="AG128">
        <v>0</v>
      </c>
      <c r="AH128">
        <v>0</v>
      </c>
      <c r="AI128">
        <v>0</v>
      </c>
      <c r="AJ128">
        <v>2.6749999999999999E-3</v>
      </c>
      <c r="AK128">
        <v>1.07E-3</v>
      </c>
      <c r="AL128">
        <v>0.153558</v>
      </c>
      <c r="AM128">
        <v>0.132691</v>
      </c>
      <c r="AN128">
        <v>1.8727000000000001E-2</v>
      </c>
      <c r="AO128">
        <v>0</v>
      </c>
      <c r="AP128">
        <v>0</v>
      </c>
      <c r="AQ128" t="s">
        <v>32</v>
      </c>
    </row>
    <row r="129" spans="2:43" x14ac:dyDescent="0.2">
      <c r="B129" t="s">
        <v>110</v>
      </c>
      <c r="C129">
        <v>11100</v>
      </c>
      <c r="D129">
        <v>8287</v>
      </c>
      <c r="E129">
        <v>8496</v>
      </c>
      <c r="F129">
        <v>2813</v>
      </c>
      <c r="G129">
        <v>348</v>
      </c>
      <c r="H129">
        <v>209</v>
      </c>
      <c r="I129">
        <v>0</v>
      </c>
      <c r="J129">
        <v>0</v>
      </c>
      <c r="K129">
        <v>90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8</v>
      </c>
      <c r="R129">
        <v>150</v>
      </c>
      <c r="S129">
        <v>93</v>
      </c>
      <c r="T129">
        <v>1129</v>
      </c>
      <c r="U129">
        <v>44</v>
      </c>
      <c r="V129">
        <v>742</v>
      </c>
      <c r="W129">
        <v>0</v>
      </c>
      <c r="X129">
        <v>0</v>
      </c>
      <c r="Y129">
        <v>0.13364100000000001</v>
      </c>
      <c r="Z129">
        <v>8.0260999999999999E-2</v>
      </c>
      <c r="AA129">
        <v>0</v>
      </c>
      <c r="AB129">
        <v>0</v>
      </c>
      <c r="AC129">
        <v>3.4562000000000002E-2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3.0720000000000001E-3</v>
      </c>
      <c r="AJ129">
        <v>5.7604000000000002E-2</v>
      </c>
      <c r="AK129">
        <v>3.5714000000000003E-2</v>
      </c>
      <c r="AL129">
        <v>0.433564</v>
      </c>
      <c r="AM129">
        <v>1.6896999999999999E-2</v>
      </c>
      <c r="AN129">
        <v>0.28494599999999998</v>
      </c>
      <c r="AO129">
        <v>0</v>
      </c>
      <c r="AP129">
        <v>0</v>
      </c>
      <c r="AQ129" t="s">
        <v>32</v>
      </c>
    </row>
    <row r="130" spans="2:43" x14ac:dyDescent="0.2">
      <c r="B130" t="s">
        <v>109</v>
      </c>
      <c r="C130">
        <v>2704</v>
      </c>
      <c r="D130">
        <v>1343</v>
      </c>
      <c r="E130">
        <v>1372</v>
      </c>
      <c r="F130">
        <v>1361</v>
      </c>
      <c r="G130">
        <v>445</v>
      </c>
      <c r="H130">
        <v>29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212</v>
      </c>
      <c r="S130">
        <v>0</v>
      </c>
      <c r="T130">
        <v>214</v>
      </c>
      <c r="U130">
        <v>28</v>
      </c>
      <c r="V130">
        <v>433</v>
      </c>
      <c r="W130">
        <v>0</v>
      </c>
      <c r="X130">
        <v>0</v>
      </c>
      <c r="Y130">
        <v>0.33408399999999999</v>
      </c>
      <c r="Z130">
        <v>2.1772E-2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0.15915899999999999</v>
      </c>
      <c r="AK130">
        <v>0</v>
      </c>
      <c r="AL130">
        <v>0.160661</v>
      </c>
      <c r="AM130">
        <v>2.1021000000000001E-2</v>
      </c>
      <c r="AN130">
        <v>0.325075</v>
      </c>
      <c r="AO130">
        <v>0</v>
      </c>
      <c r="AP130">
        <v>0</v>
      </c>
      <c r="AQ130" t="s">
        <v>32</v>
      </c>
    </row>
    <row r="131" spans="2:43" x14ac:dyDescent="0.2">
      <c r="B131" t="s">
        <v>107</v>
      </c>
      <c r="C131">
        <v>1332</v>
      </c>
      <c r="D131">
        <v>792</v>
      </c>
      <c r="E131">
        <v>792</v>
      </c>
      <c r="F131">
        <v>540</v>
      </c>
      <c r="G131">
        <v>110</v>
      </c>
      <c r="H131">
        <v>0</v>
      </c>
      <c r="I131">
        <v>0</v>
      </c>
      <c r="J131">
        <v>0</v>
      </c>
      <c r="K131">
        <v>286</v>
      </c>
      <c r="L131">
        <v>0</v>
      </c>
      <c r="M131">
        <v>0</v>
      </c>
      <c r="N131">
        <v>0</v>
      </c>
      <c r="O131">
        <v>0</v>
      </c>
      <c r="P131">
        <v>111</v>
      </c>
      <c r="Q131">
        <v>0</v>
      </c>
      <c r="R131">
        <v>3</v>
      </c>
      <c r="S131">
        <v>0</v>
      </c>
      <c r="T131">
        <v>0</v>
      </c>
      <c r="U131">
        <v>1</v>
      </c>
      <c r="V131">
        <v>29</v>
      </c>
      <c r="W131">
        <v>0</v>
      </c>
      <c r="X131">
        <v>0</v>
      </c>
      <c r="Y131">
        <v>0.203704</v>
      </c>
      <c r="Z131">
        <v>0</v>
      </c>
      <c r="AA131">
        <v>0</v>
      </c>
      <c r="AB131">
        <v>0</v>
      </c>
      <c r="AC131">
        <v>0.52963000000000005</v>
      </c>
      <c r="AD131">
        <v>0</v>
      </c>
      <c r="AE131">
        <v>0</v>
      </c>
      <c r="AF131">
        <v>0</v>
      </c>
      <c r="AG131">
        <v>0</v>
      </c>
      <c r="AH131">
        <v>0.20555599999999999</v>
      </c>
      <c r="AI131">
        <v>0</v>
      </c>
      <c r="AJ131">
        <v>5.5560000000000002E-3</v>
      </c>
      <c r="AK131">
        <v>0</v>
      </c>
      <c r="AL131">
        <v>0</v>
      </c>
      <c r="AM131">
        <v>1.8519999999999999E-3</v>
      </c>
      <c r="AN131">
        <v>5.3704000000000002E-2</v>
      </c>
      <c r="AO131">
        <v>0</v>
      </c>
      <c r="AP131">
        <v>0</v>
      </c>
      <c r="AQ131" t="s">
        <v>32</v>
      </c>
    </row>
    <row r="132" spans="2:43" x14ac:dyDescent="0.2">
      <c r="B132" t="s">
        <v>136</v>
      </c>
      <c r="C132">
        <v>2652</v>
      </c>
      <c r="D132">
        <v>1331</v>
      </c>
      <c r="E132">
        <v>1345</v>
      </c>
      <c r="F132">
        <v>1321</v>
      </c>
      <c r="G132">
        <v>42</v>
      </c>
      <c r="H132">
        <v>14</v>
      </c>
      <c r="I132">
        <v>59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199</v>
      </c>
      <c r="R132">
        <v>52</v>
      </c>
      <c r="S132">
        <v>817</v>
      </c>
      <c r="T132">
        <v>137</v>
      </c>
      <c r="U132">
        <v>0</v>
      </c>
      <c r="V132">
        <v>1</v>
      </c>
      <c r="W132">
        <v>0</v>
      </c>
      <c r="X132">
        <v>0</v>
      </c>
      <c r="Y132">
        <v>3.2134999999999997E-2</v>
      </c>
      <c r="Z132">
        <v>1.0711999999999999E-2</v>
      </c>
      <c r="AA132">
        <v>4.5142000000000002E-2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0.152257</v>
      </c>
      <c r="AJ132">
        <v>3.9786000000000002E-2</v>
      </c>
      <c r="AK132">
        <v>0.62509599999999998</v>
      </c>
      <c r="AL132">
        <v>0.10482</v>
      </c>
      <c r="AM132">
        <v>0</v>
      </c>
      <c r="AN132">
        <v>7.6499999999999995E-4</v>
      </c>
      <c r="AO132">
        <v>0</v>
      </c>
      <c r="AP132">
        <v>0</v>
      </c>
      <c r="AQ132" t="s">
        <v>32</v>
      </c>
    </row>
    <row r="133" spans="2:43" x14ac:dyDescent="0.2">
      <c r="B133" t="s">
        <v>130</v>
      </c>
      <c r="C133">
        <v>2916</v>
      </c>
      <c r="D133">
        <v>1427</v>
      </c>
      <c r="E133">
        <v>1428</v>
      </c>
      <c r="F133">
        <v>1489</v>
      </c>
      <c r="G133">
        <v>237</v>
      </c>
      <c r="H133">
        <v>1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6</v>
      </c>
      <c r="R133">
        <v>116</v>
      </c>
      <c r="S133">
        <v>59</v>
      </c>
      <c r="T133">
        <v>757</v>
      </c>
      <c r="U133">
        <v>2</v>
      </c>
      <c r="V133">
        <v>311</v>
      </c>
      <c r="W133">
        <v>0</v>
      </c>
      <c r="X133">
        <v>0</v>
      </c>
      <c r="Y133">
        <v>0.159274</v>
      </c>
      <c r="Z133">
        <v>6.7199999999999996E-4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4.032E-3</v>
      </c>
      <c r="AJ133">
        <v>7.7956999999999999E-2</v>
      </c>
      <c r="AK133">
        <v>3.9650999999999999E-2</v>
      </c>
      <c r="AL133">
        <v>0.50873699999999999</v>
      </c>
      <c r="AM133">
        <v>1.3439999999999999E-3</v>
      </c>
      <c r="AN133">
        <v>0.209005</v>
      </c>
      <c r="AO133">
        <v>0</v>
      </c>
      <c r="AP133">
        <v>0</v>
      </c>
      <c r="AQ133" t="s">
        <v>32</v>
      </c>
    </row>
    <row r="134" spans="2:43" x14ac:dyDescent="0.2">
      <c r="B134" t="s">
        <v>121</v>
      </c>
      <c r="C134">
        <v>1156</v>
      </c>
      <c r="D134">
        <v>713</v>
      </c>
      <c r="E134">
        <v>715</v>
      </c>
      <c r="F134">
        <v>443</v>
      </c>
      <c r="G134">
        <v>119</v>
      </c>
      <c r="H134">
        <v>2</v>
      </c>
      <c r="I134">
        <v>0</v>
      </c>
      <c r="J134">
        <v>0</v>
      </c>
      <c r="K134">
        <v>29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66</v>
      </c>
      <c r="S134">
        <v>0</v>
      </c>
      <c r="T134">
        <v>109</v>
      </c>
      <c r="U134">
        <v>9</v>
      </c>
      <c r="V134">
        <v>109</v>
      </c>
      <c r="W134">
        <v>0</v>
      </c>
      <c r="X134">
        <v>0</v>
      </c>
      <c r="Y134">
        <v>0.269841</v>
      </c>
      <c r="Z134">
        <v>4.535E-3</v>
      </c>
      <c r="AA134">
        <v>0</v>
      </c>
      <c r="AB134">
        <v>0</v>
      </c>
      <c r="AC134">
        <v>6.5759999999999999E-2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0.14965999999999999</v>
      </c>
      <c r="AK134">
        <v>0</v>
      </c>
      <c r="AL134">
        <v>0.247166</v>
      </c>
      <c r="AM134">
        <v>2.0407999999999999E-2</v>
      </c>
      <c r="AN134">
        <v>0.247166</v>
      </c>
      <c r="AO134">
        <v>0</v>
      </c>
      <c r="AP134">
        <v>0</v>
      </c>
      <c r="AQ134" t="s">
        <v>32</v>
      </c>
    </row>
    <row r="135" spans="2:43" x14ac:dyDescent="0.2">
      <c r="B135" t="s">
        <v>120</v>
      </c>
      <c r="C135">
        <v>1156</v>
      </c>
      <c r="D135">
        <v>712</v>
      </c>
      <c r="E135">
        <v>712</v>
      </c>
      <c r="F135">
        <v>444</v>
      </c>
      <c r="G135">
        <v>133</v>
      </c>
      <c r="H135">
        <v>0</v>
      </c>
      <c r="I135">
        <v>0</v>
      </c>
      <c r="J135">
        <v>0</v>
      </c>
      <c r="K135">
        <v>207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24</v>
      </c>
      <c r="S135">
        <v>0</v>
      </c>
      <c r="T135">
        <v>5</v>
      </c>
      <c r="U135">
        <v>59</v>
      </c>
      <c r="V135">
        <v>16</v>
      </c>
      <c r="W135">
        <v>0</v>
      </c>
      <c r="X135">
        <v>0</v>
      </c>
      <c r="Y135">
        <v>0.29954999999999998</v>
      </c>
      <c r="Z135">
        <v>0</v>
      </c>
      <c r="AA135">
        <v>0</v>
      </c>
      <c r="AB135">
        <v>0</v>
      </c>
      <c r="AC135">
        <v>0.46621600000000002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5.4053999999999998E-2</v>
      </c>
      <c r="AK135">
        <v>0</v>
      </c>
      <c r="AL135">
        <v>1.1261E-2</v>
      </c>
      <c r="AM135">
        <v>0.132883</v>
      </c>
      <c r="AN135">
        <v>3.6035999999999999E-2</v>
      </c>
      <c r="AO135">
        <v>0</v>
      </c>
      <c r="AP135">
        <v>0</v>
      </c>
      <c r="AQ135" t="s">
        <v>32</v>
      </c>
    </row>
    <row r="136" spans="2:43" x14ac:dyDescent="0.2">
      <c r="B136" t="s">
        <v>122</v>
      </c>
      <c r="C136">
        <v>5025</v>
      </c>
      <c r="D136">
        <v>3507</v>
      </c>
      <c r="E136">
        <v>3521</v>
      </c>
      <c r="F136">
        <v>1518</v>
      </c>
      <c r="G136">
        <v>385</v>
      </c>
      <c r="H136">
        <v>14</v>
      </c>
      <c r="I136">
        <v>0</v>
      </c>
      <c r="J136">
        <v>0</v>
      </c>
      <c r="K136">
        <v>324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2</v>
      </c>
      <c r="R136">
        <v>49</v>
      </c>
      <c r="S136">
        <v>5</v>
      </c>
      <c r="T136">
        <v>552</v>
      </c>
      <c r="U136">
        <v>156</v>
      </c>
      <c r="V136">
        <v>31</v>
      </c>
      <c r="W136">
        <v>0</v>
      </c>
      <c r="X136">
        <v>0</v>
      </c>
      <c r="Y136">
        <v>0.25598399999999999</v>
      </c>
      <c r="Z136">
        <v>9.3089999999999996E-3</v>
      </c>
      <c r="AA136">
        <v>0</v>
      </c>
      <c r="AB136">
        <v>0</v>
      </c>
      <c r="AC136">
        <v>0.21542600000000001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1.33E-3</v>
      </c>
      <c r="AJ136">
        <v>3.2579999999999998E-2</v>
      </c>
      <c r="AK136">
        <v>3.3240000000000001E-3</v>
      </c>
      <c r="AL136">
        <v>0.36702099999999999</v>
      </c>
      <c r="AM136">
        <v>0.103723</v>
      </c>
      <c r="AN136">
        <v>2.0611999999999998E-2</v>
      </c>
      <c r="AO136">
        <v>0</v>
      </c>
      <c r="AP136">
        <v>0</v>
      </c>
      <c r="AQ136" t="s">
        <v>32</v>
      </c>
    </row>
    <row r="137" spans="2:43" x14ac:dyDescent="0.2">
      <c r="B137" t="s">
        <v>114</v>
      </c>
      <c r="C137">
        <v>4100</v>
      </c>
      <c r="D137">
        <v>1969</v>
      </c>
      <c r="E137">
        <v>1974</v>
      </c>
      <c r="F137">
        <v>2131</v>
      </c>
      <c r="G137">
        <v>201</v>
      </c>
      <c r="H137">
        <v>5</v>
      </c>
      <c r="I137">
        <v>0</v>
      </c>
      <c r="J137">
        <v>19</v>
      </c>
      <c r="K137">
        <v>1499</v>
      </c>
      <c r="L137">
        <v>0</v>
      </c>
      <c r="M137">
        <v>23</v>
      </c>
      <c r="N137">
        <v>0</v>
      </c>
      <c r="O137">
        <v>0</v>
      </c>
      <c r="P137">
        <v>0</v>
      </c>
      <c r="Q137">
        <v>12</v>
      </c>
      <c r="R137">
        <v>29</v>
      </c>
      <c r="S137">
        <v>47</v>
      </c>
      <c r="T137">
        <v>261</v>
      </c>
      <c r="U137">
        <v>0</v>
      </c>
      <c r="V137">
        <v>35</v>
      </c>
      <c r="W137">
        <v>0</v>
      </c>
      <c r="X137">
        <v>0</v>
      </c>
      <c r="Y137">
        <v>9.4544000000000003E-2</v>
      </c>
      <c r="Z137">
        <v>2.3519999999999999E-3</v>
      </c>
      <c r="AA137">
        <v>0</v>
      </c>
      <c r="AB137">
        <v>8.9370000000000005E-3</v>
      </c>
      <c r="AC137">
        <v>0.70508000000000004</v>
      </c>
      <c r="AD137">
        <v>0</v>
      </c>
      <c r="AE137">
        <v>1.0817999999999999E-2</v>
      </c>
      <c r="AF137">
        <v>0</v>
      </c>
      <c r="AG137">
        <v>0</v>
      </c>
      <c r="AH137">
        <v>0</v>
      </c>
      <c r="AI137">
        <v>5.6439999999999997E-3</v>
      </c>
      <c r="AJ137">
        <v>1.3641E-2</v>
      </c>
      <c r="AK137">
        <v>2.2107000000000002E-2</v>
      </c>
      <c r="AL137">
        <v>0.122766</v>
      </c>
      <c r="AM137">
        <v>0</v>
      </c>
      <c r="AN137">
        <v>1.6462999999999998E-2</v>
      </c>
      <c r="AO137">
        <v>0</v>
      </c>
      <c r="AP137">
        <v>0</v>
      </c>
      <c r="AQ137" t="s">
        <v>32</v>
      </c>
    </row>
    <row r="138" spans="2:43" x14ac:dyDescent="0.2">
      <c r="B138" t="s">
        <v>115</v>
      </c>
      <c r="C138">
        <v>14508</v>
      </c>
      <c r="D138">
        <v>11612</v>
      </c>
      <c r="E138">
        <v>11630</v>
      </c>
      <c r="F138">
        <v>2896</v>
      </c>
      <c r="G138">
        <v>489</v>
      </c>
      <c r="H138">
        <v>18</v>
      </c>
      <c r="I138">
        <v>0</v>
      </c>
      <c r="J138">
        <v>0</v>
      </c>
      <c r="K138">
        <v>1225</v>
      </c>
      <c r="L138">
        <v>0</v>
      </c>
      <c r="M138">
        <v>0</v>
      </c>
      <c r="N138">
        <v>0</v>
      </c>
      <c r="O138">
        <v>0</v>
      </c>
      <c r="P138">
        <v>1</v>
      </c>
      <c r="Q138">
        <v>1</v>
      </c>
      <c r="R138">
        <v>105</v>
      </c>
      <c r="S138">
        <v>6</v>
      </c>
      <c r="T138">
        <v>719</v>
      </c>
      <c r="U138">
        <v>273</v>
      </c>
      <c r="V138">
        <v>59</v>
      </c>
      <c r="W138">
        <v>0</v>
      </c>
      <c r="X138">
        <v>0</v>
      </c>
      <c r="Y138">
        <v>0.16991000000000001</v>
      </c>
      <c r="Z138">
        <v>6.254E-3</v>
      </c>
      <c r="AA138">
        <v>0</v>
      </c>
      <c r="AB138">
        <v>0</v>
      </c>
      <c r="AC138">
        <v>0.42564299999999999</v>
      </c>
      <c r="AD138">
        <v>0</v>
      </c>
      <c r="AE138">
        <v>0</v>
      </c>
      <c r="AF138">
        <v>0</v>
      </c>
      <c r="AG138">
        <v>0</v>
      </c>
      <c r="AH138">
        <v>3.4699999999999998E-4</v>
      </c>
      <c r="AI138">
        <v>3.4699999999999998E-4</v>
      </c>
      <c r="AJ138">
        <v>3.6484000000000003E-2</v>
      </c>
      <c r="AK138">
        <v>2.085E-3</v>
      </c>
      <c r="AL138">
        <v>0.24982599999999999</v>
      </c>
      <c r="AM138">
        <v>9.4857999999999998E-2</v>
      </c>
      <c r="AN138">
        <v>2.0500000000000001E-2</v>
      </c>
      <c r="AO138">
        <v>0</v>
      </c>
      <c r="AP138">
        <v>0</v>
      </c>
      <c r="AQ138" t="s">
        <v>32</v>
      </c>
    </row>
    <row r="139" spans="2:43" x14ac:dyDescent="0.2">
      <c r="B139" t="s">
        <v>116</v>
      </c>
      <c r="C139">
        <v>2652</v>
      </c>
      <c r="D139">
        <v>1341</v>
      </c>
      <c r="E139">
        <v>1451</v>
      </c>
      <c r="F139">
        <v>1311</v>
      </c>
      <c r="G139">
        <v>107</v>
      </c>
      <c r="H139">
        <v>110</v>
      </c>
      <c r="I139">
        <v>0</v>
      </c>
      <c r="J139">
        <v>0</v>
      </c>
      <c r="K139">
        <v>10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153</v>
      </c>
      <c r="S139">
        <v>5</v>
      </c>
      <c r="T139">
        <v>352</v>
      </c>
      <c r="U139">
        <v>24</v>
      </c>
      <c r="V139">
        <v>550</v>
      </c>
      <c r="W139">
        <v>0</v>
      </c>
      <c r="X139">
        <v>0</v>
      </c>
      <c r="Y139">
        <v>8.9092000000000005E-2</v>
      </c>
      <c r="Z139">
        <v>9.1590000000000005E-2</v>
      </c>
      <c r="AA139">
        <v>0</v>
      </c>
      <c r="AB139">
        <v>0</v>
      </c>
      <c r="AC139">
        <v>8.3260000000000001E-3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0.12739400000000001</v>
      </c>
      <c r="AK139">
        <v>4.163E-3</v>
      </c>
      <c r="AL139">
        <v>0.29308899999999999</v>
      </c>
      <c r="AM139">
        <v>1.9983000000000001E-2</v>
      </c>
      <c r="AN139">
        <v>0.45795200000000003</v>
      </c>
      <c r="AO139">
        <v>0</v>
      </c>
      <c r="AP139">
        <v>0</v>
      </c>
      <c r="AQ139" t="s">
        <v>32</v>
      </c>
    </row>
    <row r="140" spans="2:43" x14ac:dyDescent="0.2">
      <c r="B140" t="s">
        <v>171</v>
      </c>
      <c r="C140">
        <v>7536</v>
      </c>
      <c r="D140">
        <v>3819</v>
      </c>
      <c r="E140">
        <v>3910</v>
      </c>
      <c r="F140">
        <v>3717</v>
      </c>
      <c r="G140">
        <v>496</v>
      </c>
      <c r="H140">
        <v>91</v>
      </c>
      <c r="I140">
        <v>0</v>
      </c>
      <c r="J140">
        <v>0</v>
      </c>
      <c r="K140">
        <v>2312</v>
      </c>
      <c r="L140">
        <v>0</v>
      </c>
      <c r="M140">
        <v>22</v>
      </c>
      <c r="N140">
        <v>0</v>
      </c>
      <c r="O140">
        <v>0</v>
      </c>
      <c r="P140">
        <v>0</v>
      </c>
      <c r="Q140">
        <v>33</v>
      </c>
      <c r="R140">
        <v>47</v>
      </c>
      <c r="S140">
        <v>85</v>
      </c>
      <c r="T140">
        <v>400</v>
      </c>
      <c r="U140">
        <v>230</v>
      </c>
      <c r="V140">
        <v>1</v>
      </c>
      <c r="W140">
        <v>0</v>
      </c>
      <c r="X140">
        <v>0</v>
      </c>
      <c r="Y140">
        <v>0.13678999999999999</v>
      </c>
      <c r="Z140">
        <v>2.5097000000000001E-2</v>
      </c>
      <c r="AA140">
        <v>0</v>
      </c>
      <c r="AB140">
        <v>0</v>
      </c>
      <c r="AC140">
        <v>0.63761699999999999</v>
      </c>
      <c r="AD140">
        <v>0</v>
      </c>
      <c r="AE140">
        <v>6.0670000000000003E-3</v>
      </c>
      <c r="AF140">
        <v>0</v>
      </c>
      <c r="AG140">
        <v>0</v>
      </c>
      <c r="AH140">
        <v>0</v>
      </c>
      <c r="AI140">
        <v>9.1009999999999997E-3</v>
      </c>
      <c r="AJ140">
        <v>1.2962E-2</v>
      </c>
      <c r="AK140">
        <v>2.3442000000000001E-2</v>
      </c>
      <c r="AL140">
        <v>0.110314</v>
      </c>
      <c r="AM140">
        <v>6.3431000000000001E-2</v>
      </c>
      <c r="AN140">
        <v>2.7599999999999999E-4</v>
      </c>
      <c r="AO140">
        <v>0</v>
      </c>
      <c r="AP140">
        <v>0</v>
      </c>
      <c r="AQ140" t="s">
        <v>32</v>
      </c>
    </row>
    <row r="141" spans="2:43" x14ac:dyDescent="0.2">
      <c r="B141" t="s">
        <v>172</v>
      </c>
      <c r="C141">
        <v>7599</v>
      </c>
      <c r="D141">
        <v>4389</v>
      </c>
      <c r="E141">
        <v>4694</v>
      </c>
      <c r="F141">
        <v>3210</v>
      </c>
      <c r="G141">
        <v>494</v>
      </c>
      <c r="H141">
        <v>305</v>
      </c>
      <c r="I141">
        <v>0</v>
      </c>
      <c r="J141">
        <v>0</v>
      </c>
      <c r="K141">
        <v>1619</v>
      </c>
      <c r="L141">
        <v>0</v>
      </c>
      <c r="M141">
        <v>8</v>
      </c>
      <c r="N141">
        <v>0</v>
      </c>
      <c r="O141">
        <v>0</v>
      </c>
      <c r="P141">
        <v>0</v>
      </c>
      <c r="Q141">
        <v>0</v>
      </c>
      <c r="R141">
        <v>139</v>
      </c>
      <c r="S141">
        <v>31</v>
      </c>
      <c r="T141">
        <v>485</v>
      </c>
      <c r="U141">
        <v>122</v>
      </c>
      <c r="V141">
        <v>7</v>
      </c>
      <c r="W141">
        <v>0</v>
      </c>
      <c r="X141">
        <v>0</v>
      </c>
      <c r="Y141">
        <v>0.17005200000000001</v>
      </c>
      <c r="Z141">
        <v>0.104991</v>
      </c>
      <c r="AA141">
        <v>0</v>
      </c>
      <c r="AB141">
        <v>0</v>
      </c>
      <c r="AC141">
        <v>0.557315</v>
      </c>
      <c r="AD141">
        <v>0</v>
      </c>
      <c r="AE141">
        <v>2.7539999999999999E-3</v>
      </c>
      <c r="AF141">
        <v>0</v>
      </c>
      <c r="AG141">
        <v>0</v>
      </c>
      <c r="AH141">
        <v>0</v>
      </c>
      <c r="AI141">
        <v>0</v>
      </c>
      <c r="AJ141">
        <v>4.7849000000000003E-2</v>
      </c>
      <c r="AK141">
        <v>1.0671E-2</v>
      </c>
      <c r="AL141">
        <v>0.16695399999999999</v>
      </c>
      <c r="AM141">
        <v>4.1997E-2</v>
      </c>
      <c r="AN141">
        <v>2.4099999999999998E-3</v>
      </c>
      <c r="AO141">
        <v>0</v>
      </c>
      <c r="AP141">
        <v>0</v>
      </c>
      <c r="AQ141" t="s">
        <v>32</v>
      </c>
    </row>
    <row r="142" spans="2:43" x14ac:dyDescent="0.2">
      <c r="B142" t="s">
        <v>158</v>
      </c>
      <c r="C142">
        <v>2809</v>
      </c>
      <c r="D142">
        <v>1350</v>
      </c>
      <c r="E142">
        <v>1388</v>
      </c>
      <c r="F142">
        <v>1459</v>
      </c>
      <c r="G142">
        <v>360</v>
      </c>
      <c r="H142">
        <v>38</v>
      </c>
      <c r="I142">
        <v>0</v>
      </c>
      <c r="J142">
        <v>0</v>
      </c>
      <c r="K142">
        <v>188</v>
      </c>
      <c r="L142">
        <v>0</v>
      </c>
      <c r="M142">
        <v>10</v>
      </c>
      <c r="N142">
        <v>0</v>
      </c>
      <c r="O142">
        <v>0</v>
      </c>
      <c r="P142">
        <v>0</v>
      </c>
      <c r="Q142">
        <v>0</v>
      </c>
      <c r="R142">
        <v>127</v>
      </c>
      <c r="S142">
        <v>25</v>
      </c>
      <c r="T142">
        <v>575</v>
      </c>
      <c r="U142">
        <v>120</v>
      </c>
      <c r="V142">
        <v>16</v>
      </c>
      <c r="W142">
        <v>0</v>
      </c>
      <c r="X142">
        <v>0</v>
      </c>
      <c r="Y142">
        <v>0.25334299999999998</v>
      </c>
      <c r="Z142">
        <v>2.6741999999999998E-2</v>
      </c>
      <c r="AA142">
        <v>0</v>
      </c>
      <c r="AB142">
        <v>0</v>
      </c>
      <c r="AC142">
        <v>0.132301</v>
      </c>
      <c r="AD142">
        <v>0</v>
      </c>
      <c r="AE142">
        <v>7.0369999999999999E-3</v>
      </c>
      <c r="AF142">
        <v>0</v>
      </c>
      <c r="AG142">
        <v>0</v>
      </c>
      <c r="AH142">
        <v>0</v>
      </c>
      <c r="AI142">
        <v>0</v>
      </c>
      <c r="AJ142">
        <v>8.9373999999999995E-2</v>
      </c>
      <c r="AK142">
        <v>1.7593000000000001E-2</v>
      </c>
      <c r="AL142">
        <v>0.40464499999999998</v>
      </c>
      <c r="AM142">
        <v>8.4447999999999995E-2</v>
      </c>
      <c r="AN142">
        <v>1.1259999999999999E-2</v>
      </c>
      <c r="AO142">
        <v>0</v>
      </c>
      <c r="AP142">
        <v>0</v>
      </c>
      <c r="AQ142" t="s">
        <v>32</v>
      </c>
    </row>
    <row r="143" spans="2:43" x14ac:dyDescent="0.2">
      <c r="B143" t="s">
        <v>159</v>
      </c>
      <c r="C143">
        <v>2862</v>
      </c>
      <c r="D143">
        <v>1399</v>
      </c>
      <c r="E143">
        <v>1440</v>
      </c>
      <c r="F143">
        <v>1463</v>
      </c>
      <c r="G143">
        <v>221</v>
      </c>
      <c r="H143">
        <v>41</v>
      </c>
      <c r="I143">
        <v>0</v>
      </c>
      <c r="J143">
        <v>0</v>
      </c>
      <c r="K143">
        <v>71</v>
      </c>
      <c r="L143">
        <v>0</v>
      </c>
      <c r="M143">
        <v>100</v>
      </c>
      <c r="N143">
        <v>0</v>
      </c>
      <c r="O143">
        <v>0</v>
      </c>
      <c r="P143">
        <v>0</v>
      </c>
      <c r="Q143">
        <v>0</v>
      </c>
      <c r="R143">
        <v>114</v>
      </c>
      <c r="S143">
        <v>2</v>
      </c>
      <c r="T143">
        <v>617</v>
      </c>
      <c r="U143">
        <v>264</v>
      </c>
      <c r="V143">
        <v>33</v>
      </c>
      <c r="W143">
        <v>0</v>
      </c>
      <c r="X143">
        <v>0</v>
      </c>
      <c r="Y143">
        <v>0.155415</v>
      </c>
      <c r="Z143">
        <v>2.8833000000000001E-2</v>
      </c>
      <c r="AA143">
        <v>0</v>
      </c>
      <c r="AB143">
        <v>0</v>
      </c>
      <c r="AC143">
        <v>4.9930000000000002E-2</v>
      </c>
      <c r="AD143">
        <v>0</v>
      </c>
      <c r="AE143">
        <v>7.0322999999999997E-2</v>
      </c>
      <c r="AF143">
        <v>0</v>
      </c>
      <c r="AG143">
        <v>0</v>
      </c>
      <c r="AH143">
        <v>0</v>
      </c>
      <c r="AI143">
        <v>0</v>
      </c>
      <c r="AJ143">
        <v>8.0169000000000004E-2</v>
      </c>
      <c r="AK143">
        <v>1.4059999999999999E-3</v>
      </c>
      <c r="AL143">
        <v>0.433896</v>
      </c>
      <c r="AM143">
        <v>0.18565400000000001</v>
      </c>
      <c r="AN143">
        <v>2.3206999999999998E-2</v>
      </c>
      <c r="AO143">
        <v>0</v>
      </c>
      <c r="AP143">
        <v>0</v>
      </c>
      <c r="AQ143" t="s">
        <v>32</v>
      </c>
    </row>
    <row r="144" spans="2:43" x14ac:dyDescent="0.2">
      <c r="B144" t="s">
        <v>160</v>
      </c>
      <c r="C144">
        <v>5150</v>
      </c>
      <c r="D144">
        <v>2722</v>
      </c>
      <c r="E144">
        <v>2726</v>
      </c>
      <c r="F144">
        <v>2428</v>
      </c>
      <c r="G144">
        <v>185</v>
      </c>
      <c r="H144">
        <v>4</v>
      </c>
      <c r="I144">
        <v>0</v>
      </c>
      <c r="J144">
        <v>0</v>
      </c>
      <c r="K144">
        <v>1601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54</v>
      </c>
      <c r="R144">
        <v>45</v>
      </c>
      <c r="S144">
        <v>55</v>
      </c>
      <c r="T144">
        <v>324</v>
      </c>
      <c r="U144">
        <v>154</v>
      </c>
      <c r="V144">
        <v>6</v>
      </c>
      <c r="W144">
        <v>0</v>
      </c>
      <c r="X144">
        <v>0</v>
      </c>
      <c r="Y144">
        <v>7.6319999999999999E-2</v>
      </c>
      <c r="Z144">
        <v>1.65E-3</v>
      </c>
      <c r="AA144">
        <v>0</v>
      </c>
      <c r="AB144">
        <v>0</v>
      </c>
      <c r="AC144">
        <v>0.66047900000000004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2.2277000000000002E-2</v>
      </c>
      <c r="AJ144">
        <v>1.8564000000000001E-2</v>
      </c>
      <c r="AK144">
        <v>2.2689999999999998E-2</v>
      </c>
      <c r="AL144">
        <v>0.133663</v>
      </c>
      <c r="AM144">
        <v>6.3531000000000004E-2</v>
      </c>
      <c r="AN144">
        <v>2.4750000000000002E-3</v>
      </c>
      <c r="AO144">
        <v>0</v>
      </c>
      <c r="AP144">
        <v>0</v>
      </c>
      <c r="AQ144" t="s">
        <v>32</v>
      </c>
    </row>
    <row r="145" spans="2:43" x14ac:dyDescent="0.2">
      <c r="B145" t="s">
        <v>155</v>
      </c>
      <c r="C145">
        <v>1332</v>
      </c>
      <c r="D145">
        <v>787</v>
      </c>
      <c r="E145">
        <v>817</v>
      </c>
      <c r="F145">
        <v>545</v>
      </c>
      <c r="G145">
        <v>4</v>
      </c>
      <c r="H145">
        <v>30</v>
      </c>
      <c r="I145">
        <v>0</v>
      </c>
      <c r="J145">
        <v>0</v>
      </c>
      <c r="K145">
        <v>281</v>
      </c>
      <c r="L145">
        <v>0</v>
      </c>
      <c r="M145">
        <v>1</v>
      </c>
      <c r="N145">
        <v>0</v>
      </c>
      <c r="O145">
        <v>0</v>
      </c>
      <c r="P145">
        <v>199</v>
      </c>
      <c r="Q145">
        <v>0</v>
      </c>
      <c r="R145">
        <v>0</v>
      </c>
      <c r="S145">
        <v>0</v>
      </c>
      <c r="T145">
        <v>0</v>
      </c>
      <c r="U145">
        <v>30</v>
      </c>
      <c r="V145">
        <v>0</v>
      </c>
      <c r="W145">
        <v>0</v>
      </c>
      <c r="X145">
        <v>0</v>
      </c>
      <c r="Y145">
        <v>7.7669999999999996E-3</v>
      </c>
      <c r="Z145">
        <v>5.8251999999999998E-2</v>
      </c>
      <c r="AA145">
        <v>0</v>
      </c>
      <c r="AB145">
        <v>0</v>
      </c>
      <c r="AC145">
        <v>0.54563099999999998</v>
      </c>
      <c r="AD145">
        <v>0</v>
      </c>
      <c r="AE145">
        <v>1.9419999999999999E-3</v>
      </c>
      <c r="AF145">
        <v>0</v>
      </c>
      <c r="AG145">
        <v>0</v>
      </c>
      <c r="AH145">
        <v>0.38640799999999997</v>
      </c>
      <c r="AI145">
        <v>0</v>
      </c>
      <c r="AJ145">
        <v>0</v>
      </c>
      <c r="AK145">
        <v>0</v>
      </c>
      <c r="AL145">
        <v>0</v>
      </c>
      <c r="AM145">
        <v>5.8251999999999998E-2</v>
      </c>
      <c r="AN145">
        <v>0</v>
      </c>
      <c r="AO145">
        <v>0</v>
      </c>
      <c r="AP145">
        <v>0</v>
      </c>
      <c r="AQ145" t="s">
        <v>32</v>
      </c>
    </row>
    <row r="146" spans="2:43" x14ac:dyDescent="0.2">
      <c r="B146" t="s">
        <v>156</v>
      </c>
      <c r="C146">
        <v>1369</v>
      </c>
      <c r="D146">
        <v>818</v>
      </c>
      <c r="E146">
        <v>868</v>
      </c>
      <c r="F146">
        <v>551</v>
      </c>
      <c r="G146">
        <v>39</v>
      </c>
      <c r="H146">
        <v>50</v>
      </c>
      <c r="I146">
        <v>0</v>
      </c>
      <c r="J146">
        <v>0</v>
      </c>
      <c r="K146">
        <v>429</v>
      </c>
      <c r="L146">
        <v>0</v>
      </c>
      <c r="M146">
        <v>4</v>
      </c>
      <c r="N146">
        <v>0</v>
      </c>
      <c r="O146">
        <v>0</v>
      </c>
      <c r="P146">
        <v>1</v>
      </c>
      <c r="Q146">
        <v>0</v>
      </c>
      <c r="R146">
        <v>0</v>
      </c>
      <c r="S146">
        <v>0</v>
      </c>
      <c r="T146">
        <v>8</v>
      </c>
      <c r="U146">
        <v>20</v>
      </c>
      <c r="V146">
        <v>0</v>
      </c>
      <c r="W146">
        <v>0</v>
      </c>
      <c r="X146">
        <v>0</v>
      </c>
      <c r="Y146">
        <v>7.7843999999999997E-2</v>
      </c>
      <c r="Z146">
        <v>9.98E-2</v>
      </c>
      <c r="AA146">
        <v>0</v>
      </c>
      <c r="AB146">
        <v>0</v>
      </c>
      <c r="AC146">
        <v>0.85628700000000002</v>
      </c>
      <c r="AD146">
        <v>0</v>
      </c>
      <c r="AE146">
        <v>7.9839999999999998E-3</v>
      </c>
      <c r="AF146">
        <v>0</v>
      </c>
      <c r="AG146">
        <v>0</v>
      </c>
      <c r="AH146">
        <v>1.9959999999999999E-3</v>
      </c>
      <c r="AI146">
        <v>0</v>
      </c>
      <c r="AJ146">
        <v>0</v>
      </c>
      <c r="AK146">
        <v>0</v>
      </c>
      <c r="AL146">
        <v>1.5968E-2</v>
      </c>
      <c r="AM146">
        <v>3.9919999999999997E-2</v>
      </c>
      <c r="AN146">
        <v>0</v>
      </c>
      <c r="AO146">
        <v>0</v>
      </c>
      <c r="AP146">
        <v>0</v>
      </c>
      <c r="AQ146" t="s">
        <v>32</v>
      </c>
    </row>
    <row r="147" spans="2:43" x14ac:dyDescent="0.2">
      <c r="B147" t="s">
        <v>157</v>
      </c>
      <c r="C147">
        <v>5928</v>
      </c>
      <c r="D147">
        <v>3689</v>
      </c>
      <c r="E147">
        <v>3936</v>
      </c>
      <c r="F147">
        <v>2239</v>
      </c>
      <c r="G147">
        <v>352</v>
      </c>
      <c r="H147">
        <v>247</v>
      </c>
      <c r="I147">
        <v>0</v>
      </c>
      <c r="J147">
        <v>0</v>
      </c>
      <c r="K147">
        <v>788</v>
      </c>
      <c r="L147">
        <v>0</v>
      </c>
      <c r="M147">
        <v>14</v>
      </c>
      <c r="N147">
        <v>0</v>
      </c>
      <c r="O147">
        <v>0</v>
      </c>
      <c r="P147">
        <v>121</v>
      </c>
      <c r="Q147">
        <v>1</v>
      </c>
      <c r="R147">
        <v>79</v>
      </c>
      <c r="S147">
        <v>48</v>
      </c>
      <c r="T147">
        <v>570</v>
      </c>
      <c r="U147">
        <v>18</v>
      </c>
      <c r="V147">
        <v>1</v>
      </c>
      <c r="W147">
        <v>0</v>
      </c>
      <c r="X147">
        <v>0</v>
      </c>
      <c r="Y147">
        <v>0.176707</v>
      </c>
      <c r="Z147">
        <v>0.123996</v>
      </c>
      <c r="AA147">
        <v>0</v>
      </c>
      <c r="AB147">
        <v>0</v>
      </c>
      <c r="AC147">
        <v>0.39558199999999999</v>
      </c>
      <c r="AD147">
        <v>0</v>
      </c>
      <c r="AE147">
        <v>7.0280000000000004E-3</v>
      </c>
      <c r="AF147">
        <v>0</v>
      </c>
      <c r="AG147">
        <v>0</v>
      </c>
      <c r="AH147">
        <v>6.0742999999999998E-2</v>
      </c>
      <c r="AI147">
        <v>5.0199999999999995E-4</v>
      </c>
      <c r="AJ147">
        <v>3.9659E-2</v>
      </c>
      <c r="AK147">
        <v>2.4095999999999999E-2</v>
      </c>
      <c r="AL147">
        <v>0.28614499999999998</v>
      </c>
      <c r="AM147">
        <v>9.0360000000000006E-3</v>
      </c>
      <c r="AN147">
        <v>5.0199999999999995E-4</v>
      </c>
      <c r="AO147">
        <v>0</v>
      </c>
      <c r="AP147">
        <v>0</v>
      </c>
      <c r="AQ147" t="s">
        <v>32</v>
      </c>
    </row>
    <row r="148" spans="2:43" x14ac:dyDescent="0.2">
      <c r="B148" t="s">
        <v>173</v>
      </c>
      <c r="C148">
        <v>2756</v>
      </c>
      <c r="D148">
        <v>1352</v>
      </c>
      <c r="E148">
        <v>1369</v>
      </c>
      <c r="F148">
        <v>1404</v>
      </c>
      <c r="G148">
        <v>365</v>
      </c>
      <c r="H148">
        <v>17</v>
      </c>
      <c r="I148">
        <v>0</v>
      </c>
      <c r="J148">
        <v>0</v>
      </c>
      <c r="K148">
        <v>36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115</v>
      </c>
      <c r="S148">
        <v>2</v>
      </c>
      <c r="T148">
        <v>787</v>
      </c>
      <c r="U148">
        <v>82</v>
      </c>
      <c r="V148">
        <v>0</v>
      </c>
      <c r="W148">
        <v>0</v>
      </c>
      <c r="X148">
        <v>0</v>
      </c>
      <c r="Y148">
        <v>0.263158</v>
      </c>
      <c r="Z148">
        <v>1.2257000000000001E-2</v>
      </c>
      <c r="AA148">
        <v>0</v>
      </c>
      <c r="AB148">
        <v>0</v>
      </c>
      <c r="AC148">
        <v>2.5954999999999999E-2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8.2913000000000001E-2</v>
      </c>
      <c r="AK148">
        <v>1.4419999999999999E-3</v>
      </c>
      <c r="AL148">
        <v>0.56741200000000003</v>
      </c>
      <c r="AM148">
        <v>5.9119999999999999E-2</v>
      </c>
      <c r="AN148">
        <v>0</v>
      </c>
      <c r="AO148">
        <v>0</v>
      </c>
      <c r="AP148">
        <v>0</v>
      </c>
      <c r="AQ148" t="s">
        <v>32</v>
      </c>
    </row>
    <row r="149" spans="2:43" x14ac:dyDescent="0.2">
      <c r="B149" t="s">
        <v>163</v>
      </c>
      <c r="C149">
        <v>2704</v>
      </c>
      <c r="D149">
        <v>1332</v>
      </c>
      <c r="E149">
        <v>1390</v>
      </c>
      <c r="F149">
        <v>1372</v>
      </c>
      <c r="G149">
        <v>513</v>
      </c>
      <c r="H149">
        <v>58</v>
      </c>
      <c r="I149">
        <v>0</v>
      </c>
      <c r="J149">
        <v>0</v>
      </c>
      <c r="K149">
        <v>11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2</v>
      </c>
      <c r="R149">
        <v>165</v>
      </c>
      <c r="S149">
        <v>25</v>
      </c>
      <c r="T149">
        <v>511</v>
      </c>
      <c r="U149">
        <v>1</v>
      </c>
      <c r="V149">
        <v>86</v>
      </c>
      <c r="W149">
        <v>0</v>
      </c>
      <c r="X149">
        <v>0</v>
      </c>
      <c r="Y149">
        <v>0.39041100000000001</v>
      </c>
      <c r="Z149">
        <v>4.4139999999999999E-2</v>
      </c>
      <c r="AA149">
        <v>0</v>
      </c>
      <c r="AB149">
        <v>0</v>
      </c>
      <c r="AC149">
        <v>8.371E-3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1.5219999999999999E-3</v>
      </c>
      <c r="AJ149">
        <v>0.12557099999999999</v>
      </c>
      <c r="AK149">
        <v>1.9026000000000001E-2</v>
      </c>
      <c r="AL149">
        <v>0.38888899999999998</v>
      </c>
      <c r="AM149">
        <v>7.6099999999999996E-4</v>
      </c>
      <c r="AN149">
        <v>6.5448999999999993E-2</v>
      </c>
      <c r="AO149">
        <v>0</v>
      </c>
      <c r="AP149">
        <v>0</v>
      </c>
      <c r="AQ149" t="s">
        <v>32</v>
      </c>
    </row>
    <row r="150" spans="2:43" x14ac:dyDescent="0.2">
      <c r="B150" t="s">
        <v>164</v>
      </c>
      <c r="C150">
        <v>8008</v>
      </c>
      <c r="D150">
        <v>5835</v>
      </c>
      <c r="E150">
        <v>5843</v>
      </c>
      <c r="F150">
        <v>2173</v>
      </c>
      <c r="G150">
        <v>1118</v>
      </c>
      <c r="H150">
        <v>8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7</v>
      </c>
      <c r="R150">
        <v>209</v>
      </c>
      <c r="S150">
        <v>14</v>
      </c>
      <c r="T150">
        <v>716</v>
      </c>
      <c r="U150">
        <v>1</v>
      </c>
      <c r="V150">
        <v>100</v>
      </c>
      <c r="W150">
        <v>0</v>
      </c>
      <c r="X150">
        <v>0</v>
      </c>
      <c r="Y150">
        <v>0.51639699999999999</v>
      </c>
      <c r="Z150">
        <v>3.6949999999999999E-3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3.2330000000000002E-3</v>
      </c>
      <c r="AJ150">
        <v>9.6535999999999997E-2</v>
      </c>
      <c r="AK150">
        <v>6.4669999999999997E-3</v>
      </c>
      <c r="AL150">
        <v>0.33071600000000001</v>
      </c>
      <c r="AM150">
        <v>4.6200000000000001E-4</v>
      </c>
      <c r="AN150">
        <v>4.6189000000000001E-2</v>
      </c>
      <c r="AO150">
        <v>0</v>
      </c>
      <c r="AP150">
        <v>0</v>
      </c>
      <c r="AQ150" t="s">
        <v>32</v>
      </c>
    </row>
    <row r="151" spans="2:43" x14ac:dyDescent="0.2">
      <c r="B151" t="s">
        <v>165</v>
      </c>
      <c r="C151">
        <v>2500</v>
      </c>
      <c r="D151">
        <v>1245</v>
      </c>
      <c r="E151">
        <v>1278</v>
      </c>
      <c r="F151">
        <v>1255</v>
      </c>
      <c r="G151">
        <v>247</v>
      </c>
      <c r="H151">
        <v>33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179</v>
      </c>
      <c r="S151">
        <v>0</v>
      </c>
      <c r="T151">
        <v>771</v>
      </c>
      <c r="U151">
        <v>5</v>
      </c>
      <c r="V151">
        <v>20</v>
      </c>
      <c r="W151">
        <v>0</v>
      </c>
      <c r="X151">
        <v>0</v>
      </c>
      <c r="Y151">
        <v>0.202128</v>
      </c>
      <c r="Z151">
        <v>2.7005000000000001E-2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0.146481</v>
      </c>
      <c r="AK151">
        <v>0</v>
      </c>
      <c r="AL151">
        <v>0.63093299999999997</v>
      </c>
      <c r="AM151">
        <v>4.0920000000000002E-3</v>
      </c>
      <c r="AN151">
        <v>1.6367E-2</v>
      </c>
      <c r="AO151">
        <v>0</v>
      </c>
      <c r="AP151">
        <v>0</v>
      </c>
      <c r="AQ151" t="s">
        <v>32</v>
      </c>
    </row>
    <row r="152" spans="2:43" x14ac:dyDescent="0.2">
      <c r="B152" t="s">
        <v>166</v>
      </c>
      <c r="C152">
        <v>10235</v>
      </c>
      <c r="D152">
        <v>7488</v>
      </c>
      <c r="E152">
        <v>7714</v>
      </c>
      <c r="F152">
        <v>2747</v>
      </c>
      <c r="G152">
        <v>365</v>
      </c>
      <c r="H152">
        <v>226</v>
      </c>
      <c r="I152">
        <v>0</v>
      </c>
      <c r="J152">
        <v>0</v>
      </c>
      <c r="K152">
        <v>1262</v>
      </c>
      <c r="L152">
        <v>0</v>
      </c>
      <c r="M152">
        <v>5</v>
      </c>
      <c r="N152">
        <v>0</v>
      </c>
      <c r="O152">
        <v>0</v>
      </c>
      <c r="P152">
        <v>0</v>
      </c>
      <c r="Q152">
        <v>0</v>
      </c>
      <c r="R152">
        <v>13</v>
      </c>
      <c r="S152">
        <v>0</v>
      </c>
      <c r="T152">
        <v>364</v>
      </c>
      <c r="U152">
        <v>499</v>
      </c>
      <c r="V152">
        <v>13</v>
      </c>
      <c r="W152">
        <v>0</v>
      </c>
      <c r="X152">
        <v>0</v>
      </c>
      <c r="Y152">
        <v>0.144784</v>
      </c>
      <c r="Z152">
        <v>8.9647000000000004E-2</v>
      </c>
      <c r="AA152">
        <v>0</v>
      </c>
      <c r="AB152">
        <v>0</v>
      </c>
      <c r="AC152">
        <v>0.50059500000000001</v>
      </c>
      <c r="AD152">
        <v>0</v>
      </c>
      <c r="AE152">
        <v>1.983E-3</v>
      </c>
      <c r="AF152">
        <v>0</v>
      </c>
      <c r="AG152">
        <v>0</v>
      </c>
      <c r="AH152">
        <v>0</v>
      </c>
      <c r="AI152">
        <v>0</v>
      </c>
      <c r="AJ152">
        <v>5.1570000000000001E-3</v>
      </c>
      <c r="AK152">
        <v>0</v>
      </c>
      <c r="AL152">
        <v>0.14438699999999999</v>
      </c>
      <c r="AM152">
        <v>0.197937</v>
      </c>
      <c r="AN152">
        <v>5.1570000000000001E-3</v>
      </c>
      <c r="AO152">
        <v>0</v>
      </c>
      <c r="AP152">
        <v>0</v>
      </c>
      <c r="AQ152" t="s">
        <v>32</v>
      </c>
    </row>
    <row r="153" spans="2:43" x14ac:dyDescent="0.2">
      <c r="B153" t="s">
        <v>38</v>
      </c>
      <c r="C153">
        <v>3844</v>
      </c>
      <c r="D153">
        <v>1772</v>
      </c>
      <c r="E153">
        <v>1864</v>
      </c>
      <c r="F153">
        <v>2072</v>
      </c>
      <c r="G153">
        <v>530</v>
      </c>
      <c r="H153">
        <v>92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35</v>
      </c>
      <c r="R153">
        <v>101</v>
      </c>
      <c r="S153">
        <v>1060</v>
      </c>
      <c r="T153">
        <v>253</v>
      </c>
      <c r="U153">
        <v>1</v>
      </c>
      <c r="V153">
        <v>0</v>
      </c>
      <c r="W153">
        <v>0</v>
      </c>
      <c r="X153">
        <v>0</v>
      </c>
      <c r="Y153">
        <v>0.267677</v>
      </c>
      <c r="Z153">
        <v>4.6464999999999999E-2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1.7676999999999998E-2</v>
      </c>
      <c r="AJ153">
        <v>5.101E-2</v>
      </c>
      <c r="AK153">
        <v>0.535354</v>
      </c>
      <c r="AL153">
        <v>0.127778</v>
      </c>
      <c r="AM153">
        <v>5.0500000000000002E-4</v>
      </c>
      <c r="AN153">
        <v>0</v>
      </c>
      <c r="AO153">
        <v>0</v>
      </c>
      <c r="AP153">
        <v>0</v>
      </c>
      <c r="AQ153" t="s">
        <v>32</v>
      </c>
    </row>
    <row r="154" spans="2:43" x14ac:dyDescent="0.2">
      <c r="B154" t="s">
        <v>85</v>
      </c>
      <c r="C154">
        <v>9280</v>
      </c>
      <c r="D154">
        <v>7341</v>
      </c>
      <c r="E154">
        <v>7359</v>
      </c>
      <c r="F154">
        <v>1939</v>
      </c>
      <c r="G154">
        <v>603</v>
      </c>
      <c r="H154">
        <v>18</v>
      </c>
      <c r="I154">
        <v>0</v>
      </c>
      <c r="J154">
        <v>0</v>
      </c>
      <c r="K154">
        <v>38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137</v>
      </c>
      <c r="R154">
        <v>258</v>
      </c>
      <c r="S154">
        <v>239</v>
      </c>
      <c r="T154">
        <v>253</v>
      </c>
      <c r="U154">
        <v>105</v>
      </c>
      <c r="V154">
        <v>288</v>
      </c>
      <c r="W154">
        <v>0</v>
      </c>
      <c r="X154">
        <v>0</v>
      </c>
      <c r="Y154">
        <v>0.31389899999999998</v>
      </c>
      <c r="Z154">
        <v>9.3699999999999999E-3</v>
      </c>
      <c r="AA154">
        <v>0</v>
      </c>
      <c r="AB154">
        <v>0</v>
      </c>
      <c r="AC154">
        <v>1.9781E-2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7.1317000000000005E-2</v>
      </c>
      <c r="AJ154">
        <v>0.13430500000000001</v>
      </c>
      <c r="AK154">
        <v>0.124414</v>
      </c>
      <c r="AL154">
        <v>0.13170200000000001</v>
      </c>
      <c r="AM154">
        <v>5.4658999999999999E-2</v>
      </c>
      <c r="AN154">
        <v>0.149922</v>
      </c>
      <c r="AO154">
        <v>0</v>
      </c>
      <c r="AP154">
        <v>0</v>
      </c>
      <c r="AQ154" t="s">
        <v>32</v>
      </c>
    </row>
    <row r="155" spans="2:43" x14ac:dyDescent="0.2">
      <c r="B155" t="s">
        <v>84</v>
      </c>
      <c r="C155">
        <v>2916</v>
      </c>
      <c r="D155">
        <v>1421</v>
      </c>
      <c r="E155">
        <v>1682</v>
      </c>
      <c r="F155">
        <v>1495</v>
      </c>
      <c r="G155">
        <v>160</v>
      </c>
      <c r="H155">
        <v>261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69</v>
      </c>
      <c r="S155">
        <v>0</v>
      </c>
      <c r="T155">
        <v>637</v>
      </c>
      <c r="U155">
        <v>2</v>
      </c>
      <c r="V155">
        <v>366</v>
      </c>
      <c r="W155">
        <v>0</v>
      </c>
      <c r="X155">
        <v>0</v>
      </c>
      <c r="Y155">
        <v>0.12966</v>
      </c>
      <c r="Z155">
        <v>0.211507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5.5916E-2</v>
      </c>
      <c r="AK155">
        <v>0</v>
      </c>
      <c r="AL155">
        <v>0.51620699999999997</v>
      </c>
      <c r="AM155">
        <v>1.621E-3</v>
      </c>
      <c r="AN155">
        <v>0.29659600000000003</v>
      </c>
      <c r="AO155">
        <v>0</v>
      </c>
      <c r="AP155">
        <v>0</v>
      </c>
      <c r="AQ155" t="s">
        <v>32</v>
      </c>
    </row>
    <row r="156" spans="2:43" x14ac:dyDescent="0.2">
      <c r="B156" t="s">
        <v>83</v>
      </c>
      <c r="C156">
        <v>12927</v>
      </c>
      <c r="D156">
        <v>9382</v>
      </c>
      <c r="E156">
        <v>9406</v>
      </c>
      <c r="F156">
        <v>3545</v>
      </c>
      <c r="G156">
        <v>532</v>
      </c>
      <c r="H156">
        <v>24</v>
      </c>
      <c r="I156">
        <v>0</v>
      </c>
      <c r="J156">
        <v>0</v>
      </c>
      <c r="K156">
        <v>1056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184</v>
      </c>
      <c r="R156">
        <v>65</v>
      </c>
      <c r="S156">
        <v>179</v>
      </c>
      <c r="T156">
        <v>1147</v>
      </c>
      <c r="U156">
        <v>282</v>
      </c>
      <c r="V156">
        <v>76</v>
      </c>
      <c r="W156">
        <v>0</v>
      </c>
      <c r="X156">
        <v>0</v>
      </c>
      <c r="Y156">
        <v>0.15109300000000001</v>
      </c>
      <c r="Z156">
        <v>6.816E-3</v>
      </c>
      <c r="AA156">
        <v>0</v>
      </c>
      <c r="AB156">
        <v>0</v>
      </c>
      <c r="AC156">
        <v>0.29991499999999999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5.2257999999999999E-2</v>
      </c>
      <c r="AJ156">
        <v>1.8461000000000002E-2</v>
      </c>
      <c r="AK156">
        <v>5.0838000000000001E-2</v>
      </c>
      <c r="AL156">
        <v>0.32575999999999999</v>
      </c>
      <c r="AM156">
        <v>8.0090999999999996E-2</v>
      </c>
      <c r="AN156">
        <v>2.1585E-2</v>
      </c>
      <c r="AO156">
        <v>0</v>
      </c>
      <c r="AP156">
        <v>0</v>
      </c>
      <c r="AQ156" t="s">
        <v>32</v>
      </c>
    </row>
    <row r="157" spans="2:43" x14ac:dyDescent="0.2">
      <c r="B157" t="s">
        <v>87</v>
      </c>
      <c r="C157">
        <v>2916</v>
      </c>
      <c r="D157">
        <v>1421</v>
      </c>
      <c r="E157">
        <v>1421</v>
      </c>
      <c r="F157">
        <v>1495</v>
      </c>
      <c r="G157">
        <v>263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672</v>
      </c>
      <c r="R157">
        <v>12</v>
      </c>
      <c r="S157">
        <v>82</v>
      </c>
      <c r="T157">
        <v>427</v>
      </c>
      <c r="U157">
        <v>16</v>
      </c>
      <c r="V157">
        <v>23</v>
      </c>
      <c r="W157">
        <v>0</v>
      </c>
      <c r="X157">
        <v>0</v>
      </c>
      <c r="Y157">
        <v>0.17591999999999999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0.44949800000000001</v>
      </c>
      <c r="AJ157">
        <v>8.0269999999999994E-3</v>
      </c>
      <c r="AK157">
        <v>5.4849000000000002E-2</v>
      </c>
      <c r="AL157">
        <v>0.28561900000000001</v>
      </c>
      <c r="AM157">
        <v>1.0702E-2</v>
      </c>
      <c r="AN157">
        <v>1.5384999999999999E-2</v>
      </c>
      <c r="AO157">
        <v>0</v>
      </c>
      <c r="AP157">
        <v>0</v>
      </c>
      <c r="AQ157" t="s">
        <v>32</v>
      </c>
    </row>
    <row r="158" spans="2:43" x14ac:dyDescent="0.2">
      <c r="B158" t="s">
        <v>88</v>
      </c>
      <c r="C158">
        <v>12312</v>
      </c>
      <c r="D158">
        <v>8211</v>
      </c>
      <c r="E158">
        <v>8277</v>
      </c>
      <c r="F158">
        <v>4101</v>
      </c>
      <c r="G158">
        <v>777</v>
      </c>
      <c r="H158">
        <v>66</v>
      </c>
      <c r="I158">
        <v>0</v>
      </c>
      <c r="J158">
        <v>0</v>
      </c>
      <c r="K158">
        <v>55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1458</v>
      </c>
      <c r="R158">
        <v>43</v>
      </c>
      <c r="S158">
        <v>485</v>
      </c>
      <c r="T158">
        <v>889</v>
      </c>
      <c r="U158">
        <v>182</v>
      </c>
      <c r="V158">
        <v>146</v>
      </c>
      <c r="W158">
        <v>0</v>
      </c>
      <c r="X158">
        <v>0</v>
      </c>
      <c r="Y158">
        <v>0.19256499999999999</v>
      </c>
      <c r="Z158">
        <v>1.6357E-2</v>
      </c>
      <c r="AA158">
        <v>0</v>
      </c>
      <c r="AB158">
        <v>0</v>
      </c>
      <c r="AC158">
        <v>1.3631000000000001E-2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0.36133799999999999</v>
      </c>
      <c r="AJ158">
        <v>1.0657E-2</v>
      </c>
      <c r="AK158">
        <v>0.120198</v>
      </c>
      <c r="AL158">
        <v>0.22032199999999999</v>
      </c>
      <c r="AM158">
        <v>4.5104999999999999E-2</v>
      </c>
      <c r="AN158">
        <v>3.6183E-2</v>
      </c>
      <c r="AO158">
        <v>0</v>
      </c>
      <c r="AP158">
        <v>0</v>
      </c>
      <c r="AQ158" t="s">
        <v>32</v>
      </c>
    </row>
    <row r="159" spans="2:43" x14ac:dyDescent="0.2">
      <c r="B159" t="s">
        <v>73</v>
      </c>
      <c r="C159">
        <v>2500</v>
      </c>
      <c r="D159">
        <v>1281</v>
      </c>
      <c r="E159">
        <v>1281</v>
      </c>
      <c r="F159">
        <v>1219</v>
      </c>
      <c r="G159">
        <v>96</v>
      </c>
      <c r="H159">
        <v>0</v>
      </c>
      <c r="I159">
        <v>0</v>
      </c>
      <c r="J159">
        <v>0</v>
      </c>
      <c r="K159">
        <v>16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78</v>
      </c>
      <c r="R159">
        <v>26</v>
      </c>
      <c r="S159">
        <v>127</v>
      </c>
      <c r="T159">
        <v>524</v>
      </c>
      <c r="U159">
        <v>2</v>
      </c>
      <c r="V159">
        <v>350</v>
      </c>
      <c r="W159">
        <v>0</v>
      </c>
      <c r="X159">
        <v>0</v>
      </c>
      <c r="Y159">
        <v>7.8753000000000004E-2</v>
      </c>
      <c r="Z159">
        <v>0</v>
      </c>
      <c r="AA159">
        <v>0</v>
      </c>
      <c r="AB159">
        <v>0</v>
      </c>
      <c r="AC159">
        <v>1.3126000000000001E-2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6.3987000000000002E-2</v>
      </c>
      <c r="AJ159">
        <v>2.1329000000000001E-2</v>
      </c>
      <c r="AK159">
        <v>0.104184</v>
      </c>
      <c r="AL159">
        <v>0.42986099999999999</v>
      </c>
      <c r="AM159">
        <v>1.6410000000000001E-3</v>
      </c>
      <c r="AN159">
        <v>0.28712100000000002</v>
      </c>
      <c r="AO159">
        <v>0</v>
      </c>
      <c r="AP159">
        <v>0</v>
      </c>
      <c r="AQ159" t="s">
        <v>32</v>
      </c>
    </row>
    <row r="160" spans="2:43" x14ac:dyDescent="0.2">
      <c r="B160" t="s">
        <v>74</v>
      </c>
      <c r="C160">
        <v>2450</v>
      </c>
      <c r="D160">
        <v>1234</v>
      </c>
      <c r="E160">
        <v>1234</v>
      </c>
      <c r="F160">
        <v>1216</v>
      </c>
      <c r="G160">
        <v>139</v>
      </c>
      <c r="H160">
        <v>0</v>
      </c>
      <c r="I160">
        <v>0</v>
      </c>
      <c r="J160">
        <v>0</v>
      </c>
      <c r="K160">
        <v>61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39</v>
      </c>
      <c r="S160">
        <v>12</v>
      </c>
      <c r="T160">
        <v>433</v>
      </c>
      <c r="U160">
        <v>4</v>
      </c>
      <c r="V160">
        <v>528</v>
      </c>
      <c r="W160">
        <v>0</v>
      </c>
      <c r="X160">
        <v>0</v>
      </c>
      <c r="Y160">
        <v>0.11430899999999999</v>
      </c>
      <c r="Z160">
        <v>0</v>
      </c>
      <c r="AA160">
        <v>0</v>
      </c>
      <c r="AB160">
        <v>0</v>
      </c>
      <c r="AC160">
        <v>5.0164E-2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3.2072000000000003E-2</v>
      </c>
      <c r="AK160">
        <v>9.868E-3</v>
      </c>
      <c r="AL160">
        <v>0.35608600000000001</v>
      </c>
      <c r="AM160">
        <v>3.2889999999999998E-3</v>
      </c>
      <c r="AN160">
        <v>0.43421100000000001</v>
      </c>
      <c r="AO160">
        <v>0</v>
      </c>
      <c r="AP160">
        <v>0</v>
      </c>
      <c r="AQ160" t="s">
        <v>32</v>
      </c>
    </row>
    <row r="161" spans="2:43" x14ac:dyDescent="0.2">
      <c r="B161" t="s">
        <v>86</v>
      </c>
      <c r="C161">
        <v>8514</v>
      </c>
      <c r="D161">
        <v>6429</v>
      </c>
      <c r="E161">
        <v>6441</v>
      </c>
      <c r="F161">
        <v>2085</v>
      </c>
      <c r="G161">
        <v>386</v>
      </c>
      <c r="H161">
        <v>12</v>
      </c>
      <c r="I161">
        <v>0</v>
      </c>
      <c r="J161">
        <v>0</v>
      </c>
      <c r="K161">
        <v>259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302</v>
      </c>
      <c r="R161">
        <v>71</v>
      </c>
      <c r="S161">
        <v>246</v>
      </c>
      <c r="T161">
        <v>655</v>
      </c>
      <c r="U161">
        <v>82</v>
      </c>
      <c r="V161">
        <v>72</v>
      </c>
      <c r="W161">
        <v>0</v>
      </c>
      <c r="X161">
        <v>0</v>
      </c>
      <c r="Y161">
        <v>0.18620400000000001</v>
      </c>
      <c r="Z161">
        <v>5.7889999999999999E-3</v>
      </c>
      <c r="AA161">
        <v>0</v>
      </c>
      <c r="AB161">
        <v>0</v>
      </c>
      <c r="AC161">
        <v>0.12494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0.14568300000000001</v>
      </c>
      <c r="AJ161">
        <v>3.4250000000000003E-2</v>
      </c>
      <c r="AK161">
        <v>0.118669</v>
      </c>
      <c r="AL161">
        <v>0.315967</v>
      </c>
      <c r="AM161">
        <v>3.9556000000000001E-2</v>
      </c>
      <c r="AN161">
        <v>3.4731999999999999E-2</v>
      </c>
      <c r="AO161">
        <v>0</v>
      </c>
      <c r="AP161">
        <v>0</v>
      </c>
      <c r="AQ161" t="s">
        <v>32</v>
      </c>
    </row>
    <row r="162" spans="2:43" x14ac:dyDescent="0.2">
      <c r="B162" t="s">
        <v>35</v>
      </c>
      <c r="C162">
        <v>1482</v>
      </c>
      <c r="D162">
        <v>869</v>
      </c>
      <c r="E162">
        <v>1002</v>
      </c>
      <c r="F162">
        <v>613</v>
      </c>
      <c r="G162">
        <v>197</v>
      </c>
      <c r="H162">
        <v>133</v>
      </c>
      <c r="I162">
        <v>0</v>
      </c>
      <c r="J162">
        <v>0</v>
      </c>
      <c r="K162">
        <v>35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92</v>
      </c>
      <c r="S162">
        <v>1</v>
      </c>
      <c r="T162">
        <v>149</v>
      </c>
      <c r="U162">
        <v>6</v>
      </c>
      <c r="V162">
        <v>0</v>
      </c>
      <c r="W162">
        <v>0</v>
      </c>
      <c r="X162">
        <v>0</v>
      </c>
      <c r="Y162">
        <v>0.41041699999999998</v>
      </c>
      <c r="Z162">
        <v>0.27708300000000002</v>
      </c>
      <c r="AA162">
        <v>0</v>
      </c>
      <c r="AB162">
        <v>0</v>
      </c>
      <c r="AC162">
        <v>7.2916999999999996E-2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0.191667</v>
      </c>
      <c r="AK162">
        <v>2.0830000000000002E-3</v>
      </c>
      <c r="AL162">
        <v>0.310417</v>
      </c>
      <c r="AM162">
        <v>1.2500000000000001E-2</v>
      </c>
      <c r="AN162">
        <v>0</v>
      </c>
      <c r="AO162">
        <v>0</v>
      </c>
      <c r="AP162">
        <v>0</v>
      </c>
      <c r="AQ162" t="s">
        <v>32</v>
      </c>
    </row>
    <row r="163" spans="2:43" x14ac:dyDescent="0.2">
      <c r="B163" t="s">
        <v>36</v>
      </c>
      <c r="C163">
        <v>2970</v>
      </c>
      <c r="D163">
        <v>1421</v>
      </c>
      <c r="E163">
        <v>1513</v>
      </c>
      <c r="F163">
        <v>1549</v>
      </c>
      <c r="G163">
        <v>701</v>
      </c>
      <c r="H163">
        <v>92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361</v>
      </c>
      <c r="S163">
        <v>0</v>
      </c>
      <c r="T163">
        <v>395</v>
      </c>
      <c r="U163">
        <v>0</v>
      </c>
      <c r="V163">
        <v>0</v>
      </c>
      <c r="W163">
        <v>0</v>
      </c>
      <c r="X163">
        <v>0</v>
      </c>
      <c r="Y163">
        <v>0.481126</v>
      </c>
      <c r="Z163">
        <v>6.3143000000000005E-2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0.24776899999999999</v>
      </c>
      <c r="AK163">
        <v>0</v>
      </c>
      <c r="AL163">
        <v>0.27110499999999998</v>
      </c>
      <c r="AM163">
        <v>0</v>
      </c>
      <c r="AN163">
        <v>0</v>
      </c>
      <c r="AO163">
        <v>0</v>
      </c>
      <c r="AP163">
        <v>0</v>
      </c>
      <c r="AQ163" t="s">
        <v>32</v>
      </c>
    </row>
    <row r="164" spans="2:43" x14ac:dyDescent="0.2">
      <c r="B164" t="s">
        <v>34</v>
      </c>
      <c r="C164">
        <v>1369</v>
      </c>
      <c r="D164">
        <v>812</v>
      </c>
      <c r="E164">
        <v>824</v>
      </c>
      <c r="F164">
        <v>557</v>
      </c>
      <c r="G164">
        <v>213</v>
      </c>
      <c r="H164">
        <v>12</v>
      </c>
      <c r="I164">
        <v>0</v>
      </c>
      <c r="J164">
        <v>0</v>
      </c>
      <c r="K164">
        <v>0</v>
      </c>
      <c r="L164">
        <v>0</v>
      </c>
      <c r="M164">
        <v>3</v>
      </c>
      <c r="N164">
        <v>0</v>
      </c>
      <c r="O164">
        <v>0</v>
      </c>
      <c r="P164">
        <v>0</v>
      </c>
      <c r="Q164">
        <v>0</v>
      </c>
      <c r="R164">
        <v>143</v>
      </c>
      <c r="S164">
        <v>1</v>
      </c>
      <c r="T164">
        <v>183</v>
      </c>
      <c r="U164">
        <v>0</v>
      </c>
      <c r="V164">
        <v>2</v>
      </c>
      <c r="W164">
        <v>0</v>
      </c>
      <c r="X164">
        <v>0</v>
      </c>
      <c r="Y164">
        <v>0.39082600000000001</v>
      </c>
      <c r="Z164">
        <v>2.2017999999999999E-2</v>
      </c>
      <c r="AA164">
        <v>0</v>
      </c>
      <c r="AB164">
        <v>0</v>
      </c>
      <c r="AC164">
        <v>0</v>
      </c>
      <c r="AD164">
        <v>0</v>
      </c>
      <c r="AE164">
        <v>5.5050000000000003E-3</v>
      </c>
      <c r="AF164">
        <v>0</v>
      </c>
      <c r="AG164">
        <v>0</v>
      </c>
      <c r="AH164">
        <v>0</v>
      </c>
      <c r="AI164">
        <v>0</v>
      </c>
      <c r="AJ164">
        <v>0.26238499999999998</v>
      </c>
      <c r="AK164">
        <v>1.835E-3</v>
      </c>
      <c r="AL164">
        <v>0.33578000000000002</v>
      </c>
      <c r="AM164">
        <v>0</v>
      </c>
      <c r="AN164">
        <v>3.6700000000000001E-3</v>
      </c>
      <c r="AO164">
        <v>0</v>
      </c>
      <c r="AP164">
        <v>0</v>
      </c>
      <c r="AQ164" t="s">
        <v>32</v>
      </c>
    </row>
    <row r="165" spans="2:43" x14ac:dyDescent="0.2">
      <c r="B165" t="s">
        <v>31</v>
      </c>
      <c r="C165">
        <v>2652</v>
      </c>
      <c r="D165">
        <v>1310</v>
      </c>
      <c r="E165">
        <v>1991</v>
      </c>
      <c r="F165">
        <v>1342</v>
      </c>
      <c r="G165">
        <v>405</v>
      </c>
      <c r="H165">
        <v>681</v>
      </c>
      <c r="I165">
        <v>0</v>
      </c>
      <c r="J165">
        <v>0</v>
      </c>
      <c r="K165">
        <v>100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18</v>
      </c>
      <c r="R165">
        <v>29</v>
      </c>
      <c r="S165">
        <v>86</v>
      </c>
      <c r="T165">
        <v>21</v>
      </c>
      <c r="U165">
        <v>0</v>
      </c>
      <c r="V165">
        <v>2</v>
      </c>
      <c r="W165">
        <v>0</v>
      </c>
      <c r="X165">
        <v>0</v>
      </c>
      <c r="Y165">
        <v>0.61270800000000003</v>
      </c>
      <c r="Z165">
        <v>1.030257</v>
      </c>
      <c r="AA165">
        <v>0</v>
      </c>
      <c r="AB165">
        <v>0</v>
      </c>
      <c r="AC165">
        <v>0.151286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2.7231000000000002E-2</v>
      </c>
      <c r="AJ165">
        <v>4.3873000000000002E-2</v>
      </c>
      <c r="AK165">
        <v>0.130106</v>
      </c>
      <c r="AL165">
        <v>3.177E-2</v>
      </c>
      <c r="AM165">
        <v>0</v>
      </c>
      <c r="AN165">
        <v>3.026E-3</v>
      </c>
      <c r="AO165">
        <v>0</v>
      </c>
      <c r="AP165">
        <v>0</v>
      </c>
      <c r="AQ165" t="s">
        <v>32</v>
      </c>
    </row>
    <row r="166" spans="2:43" x14ac:dyDescent="0.2">
      <c r="B166" t="s">
        <v>33</v>
      </c>
      <c r="C166">
        <v>2652</v>
      </c>
      <c r="D166">
        <v>1311</v>
      </c>
      <c r="E166">
        <v>1620</v>
      </c>
      <c r="F166">
        <v>1341</v>
      </c>
      <c r="G166">
        <v>888</v>
      </c>
      <c r="H166">
        <v>309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92</v>
      </c>
      <c r="S166">
        <v>28</v>
      </c>
      <c r="T166">
        <v>10</v>
      </c>
      <c r="U166">
        <v>0</v>
      </c>
      <c r="V166">
        <v>14</v>
      </c>
      <c r="W166">
        <v>0</v>
      </c>
      <c r="X166">
        <v>0</v>
      </c>
      <c r="Y166">
        <v>0.86046500000000004</v>
      </c>
      <c r="Z166">
        <v>0.29941899999999999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8.9147000000000004E-2</v>
      </c>
      <c r="AK166">
        <v>2.7132E-2</v>
      </c>
      <c r="AL166">
        <v>9.6900000000000007E-3</v>
      </c>
      <c r="AM166">
        <v>0</v>
      </c>
      <c r="AN166">
        <v>1.3566E-2</v>
      </c>
      <c r="AO166">
        <v>0</v>
      </c>
      <c r="AP166">
        <v>0</v>
      </c>
      <c r="AQ166" t="s">
        <v>32</v>
      </c>
    </row>
    <row r="167" spans="2:43" x14ac:dyDescent="0.2">
      <c r="B167" t="s">
        <v>204</v>
      </c>
      <c r="C167">
        <v>2756</v>
      </c>
      <c r="D167">
        <v>1350</v>
      </c>
      <c r="E167">
        <v>2366</v>
      </c>
      <c r="F167">
        <v>1406</v>
      </c>
      <c r="G167">
        <v>27</v>
      </c>
      <c r="H167">
        <v>1016</v>
      </c>
      <c r="I167">
        <v>0</v>
      </c>
      <c r="J167">
        <v>0</v>
      </c>
      <c r="K167">
        <v>70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9</v>
      </c>
      <c r="T167">
        <v>0</v>
      </c>
      <c r="U167">
        <v>284</v>
      </c>
      <c r="V167">
        <v>0</v>
      </c>
      <c r="W167">
        <v>0</v>
      </c>
      <c r="X167">
        <v>0</v>
      </c>
      <c r="Y167">
        <v>6.9231000000000001E-2</v>
      </c>
      <c r="Z167">
        <v>2.6051280000000001</v>
      </c>
      <c r="AA167">
        <v>0</v>
      </c>
      <c r="AB167">
        <v>0</v>
      </c>
      <c r="AC167">
        <v>0.17948700000000001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2.3077E-2</v>
      </c>
      <c r="AL167">
        <v>0</v>
      </c>
      <c r="AM167">
        <v>0.72820499999999999</v>
      </c>
      <c r="AN167">
        <v>0</v>
      </c>
      <c r="AO167">
        <v>0</v>
      </c>
      <c r="AP167">
        <v>0</v>
      </c>
      <c r="AQ167" t="s">
        <v>32</v>
      </c>
    </row>
    <row r="168" spans="2:43" x14ac:dyDescent="0.2">
      <c r="B168" t="s">
        <v>192</v>
      </c>
      <c r="C168">
        <v>2652</v>
      </c>
      <c r="D168">
        <v>1310</v>
      </c>
      <c r="E168">
        <v>1511</v>
      </c>
      <c r="F168">
        <v>1342</v>
      </c>
      <c r="G168">
        <v>206</v>
      </c>
      <c r="H168">
        <v>201</v>
      </c>
      <c r="I168">
        <v>0</v>
      </c>
      <c r="J168">
        <v>0</v>
      </c>
      <c r="K168">
        <v>17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47</v>
      </c>
      <c r="R168">
        <v>87</v>
      </c>
      <c r="S168">
        <v>155</v>
      </c>
      <c r="T168">
        <v>543</v>
      </c>
      <c r="U168">
        <v>86</v>
      </c>
      <c r="V168">
        <v>0</v>
      </c>
      <c r="W168">
        <v>0</v>
      </c>
      <c r="X168">
        <v>0</v>
      </c>
      <c r="Y168">
        <v>0.18054300000000001</v>
      </c>
      <c r="Z168">
        <v>0.17616100000000001</v>
      </c>
      <c r="AA168">
        <v>0</v>
      </c>
      <c r="AB168">
        <v>0</v>
      </c>
      <c r="AC168">
        <v>1.4899000000000001E-2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4.1191999999999999E-2</v>
      </c>
      <c r="AJ168">
        <v>7.6248999999999997E-2</v>
      </c>
      <c r="AK168">
        <v>0.13584599999999999</v>
      </c>
      <c r="AL168">
        <v>0.47589799999999999</v>
      </c>
      <c r="AM168">
        <v>7.5371999999999995E-2</v>
      </c>
      <c r="AN168">
        <v>0</v>
      </c>
      <c r="AO168">
        <v>0</v>
      </c>
      <c r="AP168">
        <v>0</v>
      </c>
      <c r="AQ168" t="s">
        <v>32</v>
      </c>
    </row>
    <row r="169" spans="2:43" x14ac:dyDescent="0.2">
      <c r="B169" t="s">
        <v>190</v>
      </c>
      <c r="C169">
        <v>2401</v>
      </c>
      <c r="D169">
        <v>1217</v>
      </c>
      <c r="E169">
        <v>1293</v>
      </c>
      <c r="F169">
        <v>1184</v>
      </c>
      <c r="G169">
        <v>130</v>
      </c>
      <c r="H169">
        <v>76</v>
      </c>
      <c r="I169">
        <v>0</v>
      </c>
      <c r="J169">
        <v>0</v>
      </c>
      <c r="K169">
        <v>19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31</v>
      </c>
      <c r="R169">
        <v>117</v>
      </c>
      <c r="S169">
        <v>90</v>
      </c>
      <c r="T169">
        <v>696</v>
      </c>
      <c r="U169">
        <v>24</v>
      </c>
      <c r="V169">
        <v>1</v>
      </c>
      <c r="W169">
        <v>0</v>
      </c>
      <c r="X169">
        <v>0</v>
      </c>
      <c r="Y169">
        <v>0.117329</v>
      </c>
      <c r="Z169">
        <v>6.8592E-2</v>
      </c>
      <c r="AA169">
        <v>0</v>
      </c>
      <c r="AB169">
        <v>0</v>
      </c>
      <c r="AC169">
        <v>1.7148E-2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2.7977999999999999E-2</v>
      </c>
      <c r="AJ169">
        <v>0.105596</v>
      </c>
      <c r="AK169">
        <v>8.1226999999999994E-2</v>
      </c>
      <c r="AL169">
        <v>0.62815900000000002</v>
      </c>
      <c r="AM169">
        <v>2.1661E-2</v>
      </c>
      <c r="AN169">
        <v>9.0300000000000005E-4</v>
      </c>
      <c r="AO169">
        <v>0</v>
      </c>
      <c r="AP169">
        <v>0</v>
      </c>
      <c r="AQ169" t="s">
        <v>32</v>
      </c>
    </row>
    <row r="170" spans="2:43" x14ac:dyDescent="0.2">
      <c r="B170" t="s">
        <v>191</v>
      </c>
      <c r="C170">
        <v>2401</v>
      </c>
      <c r="D170">
        <v>1220</v>
      </c>
      <c r="E170">
        <v>1441</v>
      </c>
      <c r="F170">
        <v>1181</v>
      </c>
      <c r="G170">
        <v>115</v>
      </c>
      <c r="H170">
        <v>221</v>
      </c>
      <c r="I170">
        <v>0</v>
      </c>
      <c r="J170">
        <v>0</v>
      </c>
      <c r="K170">
        <v>78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7</v>
      </c>
      <c r="R170">
        <v>100</v>
      </c>
      <c r="S170">
        <v>33</v>
      </c>
      <c r="T170">
        <v>587</v>
      </c>
      <c r="U170">
        <v>39</v>
      </c>
      <c r="V170">
        <v>1</v>
      </c>
      <c r="W170">
        <v>0</v>
      </c>
      <c r="X170">
        <v>0</v>
      </c>
      <c r="Y170">
        <v>0.119792</v>
      </c>
      <c r="Z170">
        <v>0.230208</v>
      </c>
      <c r="AA170">
        <v>0</v>
      </c>
      <c r="AB170">
        <v>0</v>
      </c>
      <c r="AC170">
        <v>8.1250000000000003E-2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7.2919999999999999E-3</v>
      </c>
      <c r="AJ170">
        <v>0.104167</v>
      </c>
      <c r="AK170">
        <v>3.4375000000000003E-2</v>
      </c>
      <c r="AL170">
        <v>0.61145799999999995</v>
      </c>
      <c r="AM170">
        <v>4.0625000000000001E-2</v>
      </c>
      <c r="AN170">
        <v>1.042E-3</v>
      </c>
      <c r="AO170">
        <v>0</v>
      </c>
      <c r="AP170">
        <v>0</v>
      </c>
      <c r="AQ170" t="s">
        <v>32</v>
      </c>
    </row>
    <row r="171" spans="2:43" x14ac:dyDescent="0.2">
      <c r="B171" t="s">
        <v>198</v>
      </c>
      <c r="C171">
        <v>1444</v>
      </c>
      <c r="D171">
        <v>819</v>
      </c>
      <c r="E171">
        <v>1108</v>
      </c>
      <c r="F171">
        <v>625</v>
      </c>
      <c r="G171">
        <v>88</v>
      </c>
      <c r="H171">
        <v>289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3</v>
      </c>
      <c r="R171">
        <v>40</v>
      </c>
      <c r="S171">
        <v>117</v>
      </c>
      <c r="T171">
        <v>39</v>
      </c>
      <c r="U171">
        <v>6</v>
      </c>
      <c r="V171">
        <v>43</v>
      </c>
      <c r="W171">
        <v>0</v>
      </c>
      <c r="X171">
        <v>0</v>
      </c>
      <c r="Y171">
        <v>0.261905</v>
      </c>
      <c r="Z171">
        <v>0.86011899999999997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8.9289999999999994E-3</v>
      </c>
      <c r="AJ171">
        <v>0.119048</v>
      </c>
      <c r="AK171">
        <v>0.34821400000000002</v>
      </c>
      <c r="AL171">
        <v>0.11607099999999999</v>
      </c>
      <c r="AM171">
        <v>1.7857000000000001E-2</v>
      </c>
      <c r="AN171">
        <v>0.12797600000000001</v>
      </c>
      <c r="AO171">
        <v>0</v>
      </c>
      <c r="AP171">
        <v>0</v>
      </c>
      <c r="AQ171" t="s">
        <v>32</v>
      </c>
    </row>
    <row r="172" spans="2:43" x14ac:dyDescent="0.2">
      <c r="B172" t="s">
        <v>212</v>
      </c>
      <c r="C172">
        <v>2500</v>
      </c>
      <c r="D172">
        <v>1267</v>
      </c>
      <c r="E172">
        <v>1760</v>
      </c>
      <c r="F172">
        <v>1233</v>
      </c>
      <c r="G172">
        <v>103</v>
      </c>
      <c r="H172">
        <v>493</v>
      </c>
      <c r="I172">
        <v>0</v>
      </c>
      <c r="J172">
        <v>0</v>
      </c>
      <c r="K172">
        <v>632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4</v>
      </c>
      <c r="R172">
        <v>0</v>
      </c>
      <c r="S172">
        <v>1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0.13918900000000001</v>
      </c>
      <c r="Z172">
        <v>0.66621600000000003</v>
      </c>
      <c r="AA172">
        <v>0</v>
      </c>
      <c r="AB172">
        <v>0</v>
      </c>
      <c r="AC172">
        <v>0.85405399999999998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5.4050000000000001E-3</v>
      </c>
      <c r="AJ172">
        <v>0</v>
      </c>
      <c r="AK172">
        <v>1.351E-3</v>
      </c>
      <c r="AL172">
        <v>0</v>
      </c>
      <c r="AM172">
        <v>0</v>
      </c>
      <c r="AN172">
        <v>0</v>
      </c>
      <c r="AO172">
        <v>0</v>
      </c>
      <c r="AP172">
        <v>0</v>
      </c>
      <c r="AQ172" t="s">
        <v>32</v>
      </c>
    </row>
    <row r="173" spans="2:43" x14ac:dyDescent="0.2">
      <c r="B173" t="s">
        <v>213</v>
      </c>
      <c r="C173">
        <v>1156</v>
      </c>
      <c r="D173">
        <v>718</v>
      </c>
      <c r="E173">
        <v>734</v>
      </c>
      <c r="F173">
        <v>438</v>
      </c>
      <c r="G173">
        <v>11</v>
      </c>
      <c r="H173">
        <v>16</v>
      </c>
      <c r="I173">
        <v>0</v>
      </c>
      <c r="J173">
        <v>0</v>
      </c>
      <c r="K173">
        <v>411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2.6065999999999999E-2</v>
      </c>
      <c r="Z173">
        <v>3.7914999999999997E-2</v>
      </c>
      <c r="AA173">
        <v>0</v>
      </c>
      <c r="AB173">
        <v>0</v>
      </c>
      <c r="AC173">
        <v>0.97393399999999997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 t="s">
        <v>32</v>
      </c>
    </row>
    <row r="174" spans="2:43" x14ac:dyDescent="0.2">
      <c r="B174" t="s">
        <v>214</v>
      </c>
      <c r="C174">
        <v>2500</v>
      </c>
      <c r="D174">
        <v>1269</v>
      </c>
      <c r="E174">
        <v>1392</v>
      </c>
      <c r="F174">
        <v>1231</v>
      </c>
      <c r="G174">
        <v>26</v>
      </c>
      <c r="H174">
        <v>123</v>
      </c>
      <c r="I174">
        <v>0</v>
      </c>
      <c r="J174">
        <v>0</v>
      </c>
      <c r="K174">
        <v>1062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1</v>
      </c>
      <c r="R174">
        <v>0</v>
      </c>
      <c r="S174">
        <v>3</v>
      </c>
      <c r="T174">
        <v>0</v>
      </c>
      <c r="U174">
        <v>16</v>
      </c>
      <c r="V174">
        <v>0</v>
      </c>
      <c r="W174">
        <v>0</v>
      </c>
      <c r="X174">
        <v>0</v>
      </c>
      <c r="Y174">
        <v>2.3466000000000001E-2</v>
      </c>
      <c r="Z174">
        <v>0.111011</v>
      </c>
      <c r="AA174">
        <v>0</v>
      </c>
      <c r="AB174">
        <v>0</v>
      </c>
      <c r="AC174">
        <v>0.958484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9.0300000000000005E-4</v>
      </c>
      <c r="AJ174">
        <v>0</v>
      </c>
      <c r="AK174">
        <v>2.7079999999999999E-3</v>
      </c>
      <c r="AL174">
        <v>0</v>
      </c>
      <c r="AM174">
        <v>1.444E-2</v>
      </c>
      <c r="AN174">
        <v>0</v>
      </c>
      <c r="AO174">
        <v>0</v>
      </c>
      <c r="AP174">
        <v>0</v>
      </c>
      <c r="AQ174" t="s">
        <v>32</v>
      </c>
    </row>
    <row r="175" spans="2:43" x14ac:dyDescent="0.2">
      <c r="B175" t="s">
        <v>201</v>
      </c>
      <c r="C175">
        <v>1332</v>
      </c>
      <c r="D175">
        <v>784</v>
      </c>
      <c r="E175">
        <v>784</v>
      </c>
      <c r="F175">
        <v>548</v>
      </c>
      <c r="G175">
        <v>143</v>
      </c>
      <c r="H175">
        <v>0</v>
      </c>
      <c r="I175">
        <v>0</v>
      </c>
      <c r="J175">
        <v>0</v>
      </c>
      <c r="K175">
        <v>22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16</v>
      </c>
      <c r="S175">
        <v>0</v>
      </c>
      <c r="T175">
        <v>165</v>
      </c>
      <c r="U175">
        <v>152</v>
      </c>
      <c r="V175">
        <v>50</v>
      </c>
      <c r="W175">
        <v>0</v>
      </c>
      <c r="X175">
        <v>0</v>
      </c>
      <c r="Y175">
        <v>0.26094899999999999</v>
      </c>
      <c r="Z175">
        <v>0</v>
      </c>
      <c r="AA175">
        <v>0</v>
      </c>
      <c r="AB175">
        <v>0</v>
      </c>
      <c r="AC175">
        <v>4.0146000000000001E-2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2.9197000000000001E-2</v>
      </c>
      <c r="AK175">
        <v>0</v>
      </c>
      <c r="AL175">
        <v>0.301095</v>
      </c>
      <c r="AM175">
        <v>0.27737200000000001</v>
      </c>
      <c r="AN175">
        <v>9.1241000000000003E-2</v>
      </c>
      <c r="AO175">
        <v>0</v>
      </c>
      <c r="AP175">
        <v>0</v>
      </c>
      <c r="AQ175" t="s">
        <v>32</v>
      </c>
    </row>
    <row r="176" spans="2:43" x14ac:dyDescent="0.2">
      <c r="B176" t="s">
        <v>202</v>
      </c>
      <c r="C176">
        <v>1332</v>
      </c>
      <c r="D176">
        <v>779</v>
      </c>
      <c r="E176">
        <v>826</v>
      </c>
      <c r="F176">
        <v>553</v>
      </c>
      <c r="G176">
        <v>363</v>
      </c>
      <c r="H176">
        <v>47</v>
      </c>
      <c r="I176">
        <v>0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101</v>
      </c>
      <c r="S176">
        <v>0</v>
      </c>
      <c r="T176">
        <v>34</v>
      </c>
      <c r="U176">
        <v>1</v>
      </c>
      <c r="V176">
        <v>6</v>
      </c>
      <c r="W176">
        <v>0</v>
      </c>
      <c r="X176">
        <v>0</v>
      </c>
      <c r="Y176">
        <v>0.717391</v>
      </c>
      <c r="Z176">
        <v>9.2884999999999995E-2</v>
      </c>
      <c r="AA176">
        <v>0</v>
      </c>
      <c r="AB176">
        <v>0</v>
      </c>
      <c r="AC176">
        <v>1.9759999999999999E-3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0.199605</v>
      </c>
      <c r="AK176">
        <v>0</v>
      </c>
      <c r="AL176">
        <v>6.7194000000000004E-2</v>
      </c>
      <c r="AM176">
        <v>1.9759999999999999E-3</v>
      </c>
      <c r="AN176">
        <v>1.1858E-2</v>
      </c>
      <c r="AO176">
        <v>0</v>
      </c>
      <c r="AP176">
        <v>0</v>
      </c>
      <c r="AQ176" t="s">
        <v>32</v>
      </c>
    </row>
    <row r="177" spans="2:43" x14ac:dyDescent="0.2">
      <c r="B177" t="s">
        <v>203</v>
      </c>
      <c r="C177">
        <v>3025</v>
      </c>
      <c r="D177">
        <v>1429</v>
      </c>
      <c r="E177">
        <v>1429</v>
      </c>
      <c r="F177">
        <v>1596</v>
      </c>
      <c r="G177">
        <v>132</v>
      </c>
      <c r="H177">
        <v>0</v>
      </c>
      <c r="I177">
        <v>0</v>
      </c>
      <c r="J177">
        <v>0</v>
      </c>
      <c r="K177">
        <v>237</v>
      </c>
      <c r="L177">
        <v>0</v>
      </c>
      <c r="M177">
        <v>0</v>
      </c>
      <c r="N177">
        <v>0</v>
      </c>
      <c r="O177">
        <v>0</v>
      </c>
      <c r="P177">
        <v>49</v>
      </c>
      <c r="Q177">
        <v>0</v>
      </c>
      <c r="R177">
        <v>19</v>
      </c>
      <c r="S177">
        <v>0</v>
      </c>
      <c r="T177">
        <v>101</v>
      </c>
      <c r="U177">
        <v>578</v>
      </c>
      <c r="V177">
        <v>480</v>
      </c>
      <c r="W177">
        <v>0</v>
      </c>
      <c r="X177">
        <v>0</v>
      </c>
      <c r="Y177">
        <v>8.2707000000000003E-2</v>
      </c>
      <c r="Z177">
        <v>0</v>
      </c>
      <c r="AA177">
        <v>0</v>
      </c>
      <c r="AB177">
        <v>0</v>
      </c>
      <c r="AC177">
        <v>0.14849599999999999</v>
      </c>
      <c r="AD177">
        <v>0</v>
      </c>
      <c r="AE177">
        <v>0</v>
      </c>
      <c r="AF177">
        <v>0</v>
      </c>
      <c r="AG177">
        <v>0</v>
      </c>
      <c r="AH177">
        <v>3.0702E-2</v>
      </c>
      <c r="AI177">
        <v>0</v>
      </c>
      <c r="AJ177">
        <v>1.1905000000000001E-2</v>
      </c>
      <c r="AK177">
        <v>0</v>
      </c>
      <c r="AL177">
        <v>6.3283000000000006E-2</v>
      </c>
      <c r="AM177">
        <v>0.362155</v>
      </c>
      <c r="AN177">
        <v>0.30075200000000002</v>
      </c>
      <c r="AO177">
        <v>0</v>
      </c>
      <c r="AP177">
        <v>0</v>
      </c>
      <c r="AQ177" t="s">
        <v>32</v>
      </c>
    </row>
    <row r="178" spans="2:43" x14ac:dyDescent="0.2">
      <c r="B178" t="s">
        <v>199</v>
      </c>
      <c r="C178">
        <v>1296</v>
      </c>
      <c r="D178">
        <v>797</v>
      </c>
      <c r="E178">
        <v>804</v>
      </c>
      <c r="F178">
        <v>499</v>
      </c>
      <c r="G178">
        <v>153</v>
      </c>
      <c r="H178">
        <v>7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191</v>
      </c>
      <c r="S178">
        <v>10</v>
      </c>
      <c r="T178">
        <v>110</v>
      </c>
      <c r="U178">
        <v>0</v>
      </c>
      <c r="V178">
        <v>28</v>
      </c>
      <c r="W178">
        <v>0</v>
      </c>
      <c r="X178">
        <v>0</v>
      </c>
      <c r="Y178">
        <v>0.31097599999999997</v>
      </c>
      <c r="Z178">
        <v>1.4227999999999999E-2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0.38821099999999997</v>
      </c>
      <c r="AK178">
        <v>2.0324999999999999E-2</v>
      </c>
      <c r="AL178">
        <v>0.223577</v>
      </c>
      <c r="AM178">
        <v>0</v>
      </c>
      <c r="AN178">
        <v>5.6911000000000003E-2</v>
      </c>
      <c r="AO178">
        <v>0</v>
      </c>
      <c r="AP178">
        <v>0</v>
      </c>
      <c r="AQ178" t="s">
        <v>32</v>
      </c>
    </row>
    <row r="179" spans="2:43" x14ac:dyDescent="0.2">
      <c r="B179" t="s">
        <v>200</v>
      </c>
      <c r="C179">
        <v>1260</v>
      </c>
      <c r="D179">
        <v>766</v>
      </c>
      <c r="E179">
        <v>766</v>
      </c>
      <c r="F179">
        <v>494</v>
      </c>
      <c r="G179">
        <v>7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1</v>
      </c>
      <c r="R179">
        <v>0</v>
      </c>
      <c r="S179">
        <v>486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1.417E-2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2.0240000000000002E-3</v>
      </c>
      <c r="AJ179">
        <v>0</v>
      </c>
      <c r="AK179">
        <v>0.98380599999999996</v>
      </c>
      <c r="AL179">
        <v>0</v>
      </c>
      <c r="AM179">
        <v>0</v>
      </c>
      <c r="AN179">
        <v>0</v>
      </c>
      <c r="AO179">
        <v>0</v>
      </c>
      <c r="AP179">
        <v>0</v>
      </c>
      <c r="AQ179" t="s">
        <v>32</v>
      </c>
    </row>
    <row r="180" spans="2:43" x14ac:dyDescent="0.2">
      <c r="B180" t="s">
        <v>210</v>
      </c>
      <c r="C180">
        <v>1332</v>
      </c>
      <c r="D180">
        <v>806</v>
      </c>
      <c r="E180">
        <v>855</v>
      </c>
      <c r="F180">
        <v>526</v>
      </c>
      <c r="G180">
        <v>15</v>
      </c>
      <c r="H180">
        <v>49</v>
      </c>
      <c r="I180">
        <v>0</v>
      </c>
      <c r="J180">
        <v>0</v>
      </c>
      <c r="K180">
        <v>339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6</v>
      </c>
      <c r="R180">
        <v>0</v>
      </c>
      <c r="S180">
        <v>116</v>
      </c>
      <c r="T180">
        <v>0</v>
      </c>
      <c r="U180">
        <v>1</v>
      </c>
      <c r="V180">
        <v>0</v>
      </c>
      <c r="W180">
        <v>0</v>
      </c>
      <c r="X180">
        <v>0</v>
      </c>
      <c r="Y180">
        <v>3.1447000000000003E-2</v>
      </c>
      <c r="Z180">
        <v>0.102725</v>
      </c>
      <c r="AA180">
        <v>0</v>
      </c>
      <c r="AB180">
        <v>0</v>
      </c>
      <c r="AC180">
        <v>0.71069199999999999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1.2579E-2</v>
      </c>
      <c r="AJ180">
        <v>0</v>
      </c>
      <c r="AK180">
        <v>0.24318699999999999</v>
      </c>
      <c r="AL180">
        <v>0</v>
      </c>
      <c r="AM180">
        <v>2.0960000000000002E-3</v>
      </c>
      <c r="AN180">
        <v>0</v>
      </c>
      <c r="AO180">
        <v>0</v>
      </c>
      <c r="AP180">
        <v>0</v>
      </c>
      <c r="AQ180" t="s">
        <v>32</v>
      </c>
    </row>
    <row r="181" spans="2:43" x14ac:dyDescent="0.2">
      <c r="B181" t="s">
        <v>211</v>
      </c>
      <c r="C181">
        <v>1444</v>
      </c>
      <c r="D181">
        <v>856</v>
      </c>
      <c r="E181">
        <v>1414</v>
      </c>
      <c r="F181">
        <v>588</v>
      </c>
      <c r="G181">
        <v>0</v>
      </c>
      <c r="H181">
        <v>558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30</v>
      </c>
      <c r="V181">
        <v>0</v>
      </c>
      <c r="W181">
        <v>0</v>
      </c>
      <c r="X181">
        <v>0</v>
      </c>
      <c r="Y181">
        <v>0</v>
      </c>
      <c r="Z181">
        <v>18.600000000000001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1</v>
      </c>
      <c r="AN181">
        <v>0</v>
      </c>
      <c r="AO181">
        <v>0</v>
      </c>
      <c r="AP181">
        <v>0</v>
      </c>
      <c r="AQ181" t="s">
        <v>32</v>
      </c>
    </row>
    <row r="182" spans="2:43" x14ac:dyDescent="0.2">
      <c r="B182" t="s">
        <v>209</v>
      </c>
      <c r="C182">
        <v>2704</v>
      </c>
      <c r="D182">
        <v>1344</v>
      </c>
      <c r="E182">
        <v>2351</v>
      </c>
      <c r="F182">
        <v>1360</v>
      </c>
      <c r="G182">
        <v>12</v>
      </c>
      <c r="H182">
        <v>1007</v>
      </c>
      <c r="I182">
        <v>0</v>
      </c>
      <c r="J182">
        <v>0</v>
      </c>
      <c r="K182">
        <v>287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4</v>
      </c>
      <c r="R182">
        <v>0</v>
      </c>
      <c r="S182">
        <v>28</v>
      </c>
      <c r="T182">
        <v>0</v>
      </c>
      <c r="U182">
        <v>22</v>
      </c>
      <c r="V182">
        <v>0</v>
      </c>
      <c r="W182">
        <v>0</v>
      </c>
      <c r="X182">
        <v>0</v>
      </c>
      <c r="Y182">
        <v>3.3994000000000003E-2</v>
      </c>
      <c r="Z182">
        <v>2.8526910000000001</v>
      </c>
      <c r="AA182">
        <v>0</v>
      </c>
      <c r="AB182">
        <v>0</v>
      </c>
      <c r="AC182">
        <v>0.81303099999999995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1.1331000000000001E-2</v>
      </c>
      <c r="AJ182">
        <v>0</v>
      </c>
      <c r="AK182">
        <v>7.9320000000000002E-2</v>
      </c>
      <c r="AL182">
        <v>0</v>
      </c>
      <c r="AM182">
        <v>6.2323000000000003E-2</v>
      </c>
      <c r="AN182">
        <v>0</v>
      </c>
      <c r="AO182">
        <v>0</v>
      </c>
      <c r="AP182">
        <v>0</v>
      </c>
      <c r="AQ182" t="s">
        <v>32</v>
      </c>
    </row>
    <row r="183" spans="2:43" x14ac:dyDescent="0.2">
      <c r="B183" t="s">
        <v>197</v>
      </c>
      <c r="C183">
        <v>2756</v>
      </c>
      <c r="D183">
        <v>1368</v>
      </c>
      <c r="E183">
        <v>1377</v>
      </c>
      <c r="F183">
        <v>1388</v>
      </c>
      <c r="G183">
        <v>196</v>
      </c>
      <c r="H183">
        <v>9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18</v>
      </c>
      <c r="R183">
        <v>281</v>
      </c>
      <c r="S183">
        <v>447</v>
      </c>
      <c r="T183">
        <v>402</v>
      </c>
      <c r="U183">
        <v>0</v>
      </c>
      <c r="V183">
        <v>35</v>
      </c>
      <c r="W183">
        <v>0</v>
      </c>
      <c r="X183">
        <v>0</v>
      </c>
      <c r="Y183">
        <v>0.14213200000000001</v>
      </c>
      <c r="Z183">
        <v>6.5259999999999997E-3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1.3053E-2</v>
      </c>
      <c r="AJ183">
        <v>0.20377100000000001</v>
      </c>
      <c r="AK183">
        <v>0.32414799999999999</v>
      </c>
      <c r="AL183">
        <v>0.291516</v>
      </c>
      <c r="AM183">
        <v>0</v>
      </c>
      <c r="AN183">
        <v>2.5381000000000001E-2</v>
      </c>
      <c r="AO183">
        <v>0</v>
      </c>
      <c r="AP183">
        <v>0</v>
      </c>
      <c r="AQ183" t="s">
        <v>32</v>
      </c>
    </row>
    <row r="184" spans="2:43" x14ac:dyDescent="0.2">
      <c r="B184" t="s">
        <v>208</v>
      </c>
      <c r="C184">
        <v>1190</v>
      </c>
      <c r="D184">
        <v>734</v>
      </c>
      <c r="E184">
        <v>933</v>
      </c>
      <c r="F184">
        <v>456</v>
      </c>
      <c r="G184">
        <v>6</v>
      </c>
      <c r="H184">
        <v>199</v>
      </c>
      <c r="I184">
        <v>0</v>
      </c>
      <c r="J184">
        <v>0</v>
      </c>
      <c r="K184">
        <v>21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26</v>
      </c>
      <c r="T184">
        <v>0</v>
      </c>
      <c r="U184">
        <v>204</v>
      </c>
      <c r="V184">
        <v>0</v>
      </c>
      <c r="W184">
        <v>0</v>
      </c>
      <c r="X184">
        <v>0</v>
      </c>
      <c r="Y184">
        <v>2.3345999999999999E-2</v>
      </c>
      <c r="Z184">
        <v>0.77431899999999998</v>
      </c>
      <c r="AA184">
        <v>0</v>
      </c>
      <c r="AB184">
        <v>0</v>
      </c>
      <c r="AC184">
        <v>8.1712000000000007E-2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0.10116700000000001</v>
      </c>
      <c r="AL184">
        <v>0</v>
      </c>
      <c r="AM184">
        <v>0.79377399999999998</v>
      </c>
      <c r="AN184">
        <v>0</v>
      </c>
      <c r="AO184">
        <v>0</v>
      </c>
      <c r="AP184">
        <v>0</v>
      </c>
      <c r="AQ184" t="s">
        <v>32</v>
      </c>
    </row>
    <row r="185" spans="2:43" x14ac:dyDescent="0.2">
      <c r="B185" t="s">
        <v>196</v>
      </c>
      <c r="C185">
        <v>2550</v>
      </c>
      <c r="D185">
        <v>1290</v>
      </c>
      <c r="E185">
        <v>1527</v>
      </c>
      <c r="F185">
        <v>1260</v>
      </c>
      <c r="G185">
        <v>172</v>
      </c>
      <c r="H185">
        <v>237</v>
      </c>
      <c r="I185">
        <v>0</v>
      </c>
      <c r="J185">
        <v>0</v>
      </c>
      <c r="K185">
        <v>4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99</v>
      </c>
      <c r="S185">
        <v>0</v>
      </c>
      <c r="T185">
        <v>709</v>
      </c>
      <c r="U185">
        <v>35</v>
      </c>
      <c r="V185">
        <v>4</v>
      </c>
      <c r="W185">
        <v>0</v>
      </c>
      <c r="X185">
        <v>0</v>
      </c>
      <c r="Y185">
        <v>0.168133</v>
      </c>
      <c r="Z185">
        <v>0.23167199999999999</v>
      </c>
      <c r="AA185">
        <v>0</v>
      </c>
      <c r="AB185">
        <v>0</v>
      </c>
      <c r="AC185">
        <v>3.9100000000000003E-3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9.6773999999999999E-2</v>
      </c>
      <c r="AK185">
        <v>0</v>
      </c>
      <c r="AL185">
        <v>0.69306000000000001</v>
      </c>
      <c r="AM185">
        <v>3.4213E-2</v>
      </c>
      <c r="AN185">
        <v>3.9100000000000003E-3</v>
      </c>
      <c r="AO185">
        <v>0</v>
      </c>
      <c r="AP185">
        <v>0</v>
      </c>
      <c r="AQ185" t="s">
        <v>32</v>
      </c>
    </row>
    <row r="186" spans="2:43" x14ac:dyDescent="0.2">
      <c r="B186" t="s">
        <v>205</v>
      </c>
      <c r="C186">
        <v>2550</v>
      </c>
      <c r="D186">
        <v>1277</v>
      </c>
      <c r="E186">
        <v>2195</v>
      </c>
      <c r="F186">
        <v>1273</v>
      </c>
      <c r="G186">
        <v>19</v>
      </c>
      <c r="H186">
        <v>918</v>
      </c>
      <c r="I186">
        <v>0</v>
      </c>
      <c r="J186">
        <v>0</v>
      </c>
      <c r="K186">
        <v>12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2</v>
      </c>
      <c r="U186">
        <v>322</v>
      </c>
      <c r="V186">
        <v>0</v>
      </c>
      <c r="W186">
        <v>0</v>
      </c>
      <c r="X186">
        <v>0</v>
      </c>
      <c r="Y186">
        <v>5.3520999999999999E-2</v>
      </c>
      <c r="Z186">
        <v>2.5859160000000001</v>
      </c>
      <c r="AA186">
        <v>0</v>
      </c>
      <c r="AB186">
        <v>0</v>
      </c>
      <c r="AC186">
        <v>3.3803E-2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5.6340000000000001E-3</v>
      </c>
      <c r="AM186">
        <v>0.90704200000000001</v>
      </c>
      <c r="AN186">
        <v>0</v>
      </c>
      <c r="AO186">
        <v>0</v>
      </c>
      <c r="AP186">
        <v>0</v>
      </c>
      <c r="AQ186" t="s">
        <v>32</v>
      </c>
    </row>
    <row r="187" spans="2:43" x14ac:dyDescent="0.2">
      <c r="B187" t="s">
        <v>206</v>
      </c>
      <c r="C187">
        <v>2550</v>
      </c>
      <c r="D187">
        <v>1297</v>
      </c>
      <c r="E187">
        <v>1804</v>
      </c>
      <c r="F187">
        <v>1253</v>
      </c>
      <c r="G187">
        <v>38</v>
      </c>
      <c r="H187">
        <v>507</v>
      </c>
      <c r="I187">
        <v>0</v>
      </c>
      <c r="J187">
        <v>0</v>
      </c>
      <c r="K187">
        <v>149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559</v>
      </c>
      <c r="V187">
        <v>0</v>
      </c>
      <c r="W187">
        <v>0</v>
      </c>
      <c r="X187">
        <v>0</v>
      </c>
      <c r="Y187">
        <v>5.0937999999999997E-2</v>
      </c>
      <c r="Z187">
        <v>0.67962500000000003</v>
      </c>
      <c r="AA187">
        <v>0</v>
      </c>
      <c r="AB187">
        <v>0</v>
      </c>
      <c r="AC187">
        <v>0.19973199999999999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0.74933000000000005</v>
      </c>
      <c r="AN187">
        <v>0</v>
      </c>
      <c r="AO187">
        <v>0</v>
      </c>
      <c r="AP187">
        <v>0</v>
      </c>
      <c r="AQ187" t="s">
        <v>32</v>
      </c>
    </row>
    <row r="188" spans="2:43" x14ac:dyDescent="0.2">
      <c r="B188" t="s">
        <v>194</v>
      </c>
      <c r="C188">
        <v>2601</v>
      </c>
      <c r="D188">
        <v>1259</v>
      </c>
      <c r="E188">
        <v>1656</v>
      </c>
      <c r="F188">
        <v>1342</v>
      </c>
      <c r="G188">
        <v>125</v>
      </c>
      <c r="H188">
        <v>397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1</v>
      </c>
      <c r="R188">
        <v>207</v>
      </c>
      <c r="S188">
        <v>173</v>
      </c>
      <c r="T188">
        <v>420</v>
      </c>
      <c r="U188">
        <v>1</v>
      </c>
      <c r="V188">
        <v>18</v>
      </c>
      <c r="W188">
        <v>0</v>
      </c>
      <c r="X188">
        <v>0</v>
      </c>
      <c r="Y188">
        <v>0.132275</v>
      </c>
      <c r="Z188">
        <v>0.42010599999999998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1.0579999999999999E-3</v>
      </c>
      <c r="AJ188">
        <v>0.21904799999999999</v>
      </c>
      <c r="AK188">
        <v>0.18306900000000001</v>
      </c>
      <c r="AL188">
        <v>0.44444400000000001</v>
      </c>
      <c r="AM188">
        <v>1.0579999999999999E-3</v>
      </c>
      <c r="AN188">
        <v>1.9047999999999999E-2</v>
      </c>
      <c r="AO188">
        <v>0</v>
      </c>
      <c r="AP188">
        <v>0</v>
      </c>
      <c r="AQ188" t="s">
        <v>32</v>
      </c>
    </row>
    <row r="189" spans="2:43" x14ac:dyDescent="0.2">
      <c r="B189" t="s">
        <v>195</v>
      </c>
      <c r="C189">
        <v>2601</v>
      </c>
      <c r="D189">
        <v>1288</v>
      </c>
      <c r="E189">
        <v>1304</v>
      </c>
      <c r="F189">
        <v>1313</v>
      </c>
      <c r="G189">
        <v>276</v>
      </c>
      <c r="H189">
        <v>16</v>
      </c>
      <c r="I189">
        <v>0</v>
      </c>
      <c r="J189">
        <v>0</v>
      </c>
      <c r="K189">
        <v>404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24</v>
      </c>
      <c r="R189">
        <v>40</v>
      </c>
      <c r="S189">
        <v>68</v>
      </c>
      <c r="T189">
        <v>341</v>
      </c>
      <c r="U189">
        <v>139</v>
      </c>
      <c r="V189">
        <v>5</v>
      </c>
      <c r="W189">
        <v>0</v>
      </c>
      <c r="X189">
        <v>0</v>
      </c>
      <c r="Y189">
        <v>0.21279899999999999</v>
      </c>
      <c r="Z189">
        <v>1.2336E-2</v>
      </c>
      <c r="AA189">
        <v>0</v>
      </c>
      <c r="AB189">
        <v>0</v>
      </c>
      <c r="AC189">
        <v>0.31148799999999999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1.8504E-2</v>
      </c>
      <c r="AJ189">
        <v>3.0839999999999999E-2</v>
      </c>
      <c r="AK189">
        <v>5.2429000000000003E-2</v>
      </c>
      <c r="AL189">
        <v>0.26291399999999998</v>
      </c>
      <c r="AM189">
        <v>0.10717</v>
      </c>
      <c r="AN189">
        <v>3.8549999999999999E-3</v>
      </c>
      <c r="AO189">
        <v>0</v>
      </c>
      <c r="AP189">
        <v>0</v>
      </c>
      <c r="AQ189" t="s">
        <v>32</v>
      </c>
    </row>
    <row r="190" spans="2:43" x14ac:dyDescent="0.2">
      <c r="B190" t="s">
        <v>207</v>
      </c>
      <c r="C190">
        <v>2809</v>
      </c>
      <c r="D190">
        <v>1356</v>
      </c>
      <c r="E190">
        <v>1398</v>
      </c>
      <c r="F190">
        <v>1453</v>
      </c>
      <c r="G190">
        <v>1</v>
      </c>
      <c r="H190">
        <v>42</v>
      </c>
      <c r="I190">
        <v>0</v>
      </c>
      <c r="J190">
        <v>0</v>
      </c>
      <c r="K190">
        <v>63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6</v>
      </c>
      <c r="T190">
        <v>0</v>
      </c>
      <c r="U190">
        <v>1341</v>
      </c>
      <c r="V190">
        <v>0</v>
      </c>
      <c r="W190">
        <v>0</v>
      </c>
      <c r="X190">
        <v>0</v>
      </c>
      <c r="Y190">
        <v>7.0899999999999999E-4</v>
      </c>
      <c r="Z190">
        <v>2.9766000000000001E-2</v>
      </c>
      <c r="AA190">
        <v>0</v>
      </c>
      <c r="AB190">
        <v>0</v>
      </c>
      <c r="AC190">
        <v>4.4649000000000001E-2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4.2519999999999997E-3</v>
      </c>
      <c r="AL190">
        <v>0</v>
      </c>
      <c r="AM190">
        <v>0.95038999999999996</v>
      </c>
      <c r="AN190">
        <v>0</v>
      </c>
      <c r="AO190">
        <v>0</v>
      </c>
      <c r="AP190">
        <v>0</v>
      </c>
      <c r="AQ190" t="s">
        <v>32</v>
      </c>
    </row>
    <row r="191" spans="2:43" x14ac:dyDescent="0.2">
      <c r="B191" t="s">
        <v>193</v>
      </c>
      <c r="C191">
        <v>2970</v>
      </c>
      <c r="D191">
        <v>1418</v>
      </c>
      <c r="E191">
        <v>1637</v>
      </c>
      <c r="F191">
        <v>1552</v>
      </c>
      <c r="G191">
        <v>349</v>
      </c>
      <c r="H191">
        <v>219</v>
      </c>
      <c r="I191">
        <v>0</v>
      </c>
      <c r="J191">
        <v>0</v>
      </c>
      <c r="K191">
        <v>807</v>
      </c>
      <c r="L191">
        <v>0</v>
      </c>
      <c r="M191">
        <v>5</v>
      </c>
      <c r="N191">
        <v>0</v>
      </c>
      <c r="O191">
        <v>0</v>
      </c>
      <c r="P191">
        <v>34</v>
      </c>
      <c r="Q191">
        <v>0</v>
      </c>
      <c r="R191">
        <v>43</v>
      </c>
      <c r="S191">
        <v>0</v>
      </c>
      <c r="T191">
        <v>51</v>
      </c>
      <c r="U191">
        <v>35</v>
      </c>
      <c r="V191">
        <v>9</v>
      </c>
      <c r="W191">
        <v>0</v>
      </c>
      <c r="X191">
        <v>0</v>
      </c>
      <c r="Y191">
        <v>0.26181500000000002</v>
      </c>
      <c r="Z191">
        <v>0.16429099999999999</v>
      </c>
      <c r="AA191">
        <v>0</v>
      </c>
      <c r="AB191">
        <v>0</v>
      </c>
      <c r="AC191">
        <v>0.60540099999999997</v>
      </c>
      <c r="AD191">
        <v>0</v>
      </c>
      <c r="AE191">
        <v>3.751E-3</v>
      </c>
      <c r="AF191">
        <v>0</v>
      </c>
      <c r="AG191">
        <v>0</v>
      </c>
      <c r="AH191">
        <v>2.5506000000000001E-2</v>
      </c>
      <c r="AI191">
        <v>0</v>
      </c>
      <c r="AJ191">
        <v>3.2258000000000002E-2</v>
      </c>
      <c r="AK191">
        <v>0</v>
      </c>
      <c r="AL191">
        <v>3.8260000000000002E-2</v>
      </c>
      <c r="AM191">
        <v>2.6256999999999999E-2</v>
      </c>
      <c r="AN191">
        <v>6.7520000000000002E-3</v>
      </c>
      <c r="AO191">
        <v>0</v>
      </c>
      <c r="AP191">
        <v>0</v>
      </c>
      <c r="AQ191" t="s">
        <v>32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187"/>
  <sheetViews>
    <sheetView topLeftCell="N1" zoomScale="125" zoomScaleNormal="125" zoomScalePageLayoutView="125" workbookViewId="0">
      <pane ySplit="1100" activePane="bottomLeft"/>
      <selection activeCell="E1" sqref="E1"/>
      <selection pane="bottomLeft" activeCell="AB3" sqref="AB3"/>
    </sheetView>
  </sheetViews>
  <sheetFormatPr baseColWidth="10" defaultRowHeight="16" x14ac:dyDescent="0.2"/>
  <cols>
    <col min="1" max="1" width="34.83203125" customWidth="1"/>
    <col min="2" max="2" width="4.83203125" customWidth="1"/>
    <col min="3" max="3" width="5.5" customWidth="1"/>
    <col min="4" max="4" width="53.5" customWidth="1"/>
    <col min="5" max="5" width="18" customWidth="1"/>
    <col min="18" max="18" width="14.83203125" customWidth="1"/>
    <col min="19" max="19" width="15.83203125" customWidth="1"/>
  </cols>
  <sheetData>
    <row r="2" spans="1:23" s="1" customFormat="1" x14ac:dyDescent="0.2">
      <c r="B2" s="1" t="s">
        <v>226</v>
      </c>
      <c r="C2" s="1" t="s">
        <v>217</v>
      </c>
      <c r="D2" s="1" t="s">
        <v>227</v>
      </c>
      <c r="E2" s="1" t="s">
        <v>216</v>
      </c>
      <c r="F2" s="1" t="str">
        <f>'raw phase counts ordered'!Y5</f>
        <v>unknown</v>
      </c>
      <c r="G2" s="1" t="str">
        <f>'raw phase counts ordered'!Z5</f>
        <v>hole</v>
      </c>
      <c r="H2" s="1" t="str">
        <f>'raw phase counts ordered'!AA5</f>
        <v>metal</v>
      </c>
      <c r="I2" s="1" t="str">
        <f>'raw phase counts ordered'!AB5</f>
        <v>troilite-FeS</v>
      </c>
      <c r="J2" s="1" t="str">
        <f>'raw phase counts ordered'!AC5</f>
        <v>MgAl2O4-spinel</v>
      </c>
      <c r="K2" s="1" t="str">
        <f>'raw phase counts ordered'!AD5</f>
        <v>TiO2</v>
      </c>
      <c r="L2" s="1" t="str">
        <f>'raw phase counts ordered'!AE5</f>
        <v>perovskite-CaTiO3</v>
      </c>
      <c r="M2" s="1" t="str">
        <f>'raw phase counts ordered'!AF5</f>
        <v>silica</v>
      </c>
      <c r="N2" s="1" t="str">
        <f>'raw phase counts ordered'!AG5</f>
        <v>corundum</v>
      </c>
      <c r="O2" s="1" t="str">
        <f>'raw phase counts ordered'!AH5</f>
        <v>hibonite</v>
      </c>
      <c r="P2" s="1" t="str">
        <f>'raw phase counts ordered'!AI5</f>
        <v>olivine</v>
      </c>
      <c r="Q2" s="1" t="str">
        <f>'raw phase counts ordered'!AJ5</f>
        <v>glass</v>
      </c>
      <c r="R2" s="1" t="str">
        <f>'raw phase counts ordered'!AK5</f>
        <v>Ca-poor-pyroxene</v>
      </c>
      <c r="S2" s="1" t="str">
        <f>'raw phase counts ordered'!AL5</f>
        <v>Ca-rich-pyroxene</v>
      </c>
      <c r="T2" s="1" t="str">
        <f>'raw phase counts ordered'!AM5</f>
        <v>melilite</v>
      </c>
      <c r="U2" s="1" t="str">
        <f>'raw phase counts ordered'!AN5</f>
        <v>anorthite</v>
      </c>
      <c r="V2" s="1" t="str">
        <f>'raw phase counts ordered'!AO5</f>
        <v>ilmenite-FeTiO3</v>
      </c>
      <c r="W2" s="1" t="str">
        <f>'raw phase counts ordered'!AP5</f>
        <v>albite</v>
      </c>
    </row>
    <row r="3" spans="1:23" x14ac:dyDescent="0.2">
      <c r="A3" t="str">
        <f>'raw phase counts ordered'!B7</f>
        <v>Colony-4595-t3-ps2A-c41-p1-masked</v>
      </c>
      <c r="B3" s="2" t="s">
        <v>218</v>
      </c>
      <c r="C3" t="s">
        <v>218</v>
      </c>
      <c r="D3" t="s">
        <v>293</v>
      </c>
      <c r="F3">
        <f>'raw phase counts ordered'!G7/'raw phase counts ordered'!$F7</f>
        <v>0</v>
      </c>
      <c r="G3">
        <f>'raw phase counts ordered'!H7/'raw phase counts ordered'!$F7</f>
        <v>0</v>
      </c>
      <c r="H3">
        <f>'raw phase counts ordered'!I7/'raw phase counts ordered'!$F7</f>
        <v>0</v>
      </c>
      <c r="I3">
        <f>'raw phase counts ordered'!J7/'raw phase counts ordered'!$F7</f>
        <v>0</v>
      </c>
      <c r="J3">
        <f>'raw phase counts ordered'!K7/'raw phase counts ordered'!$F7</f>
        <v>1.7809439002671415E-3</v>
      </c>
      <c r="K3">
        <f>'raw phase counts ordered'!L7/'raw phase counts ordered'!$F7</f>
        <v>0</v>
      </c>
      <c r="L3">
        <f>'raw phase counts ordered'!M7/'raw phase counts ordered'!$F7</f>
        <v>0</v>
      </c>
      <c r="M3">
        <f>'raw phase counts ordered'!N7/'raw phase counts ordered'!$F7</f>
        <v>0</v>
      </c>
      <c r="N3">
        <f>'raw phase counts ordered'!O7/'raw phase counts ordered'!$F7</f>
        <v>0</v>
      </c>
      <c r="O3">
        <f>'raw phase counts ordered'!P7/'raw phase counts ordered'!$F7</f>
        <v>0</v>
      </c>
      <c r="P3">
        <f>'raw phase counts ordered'!Q7/'raw phase counts ordered'!$F7</f>
        <v>0.99821905609973283</v>
      </c>
      <c r="Q3">
        <f>'raw phase counts ordered'!R7/'raw phase counts ordered'!$F7</f>
        <v>0</v>
      </c>
      <c r="R3">
        <f>'raw phase counts ordered'!S7/'raw phase counts ordered'!$F7</f>
        <v>0</v>
      </c>
      <c r="S3">
        <f>'raw phase counts ordered'!T7/'raw phase counts ordered'!$F7</f>
        <v>0</v>
      </c>
      <c r="T3">
        <f>'raw phase counts ordered'!U7/'raw phase counts ordered'!$F7</f>
        <v>0</v>
      </c>
      <c r="U3">
        <f>'raw phase counts ordered'!V7/'raw phase counts ordered'!$F7</f>
        <v>0</v>
      </c>
      <c r="V3">
        <f>'raw phase counts ordered'!W7/'raw phase counts ordered'!$F7</f>
        <v>0</v>
      </c>
      <c r="W3">
        <f>'raw phase counts ordered'!X7/'raw phase counts ordered'!$F7</f>
        <v>0</v>
      </c>
    </row>
    <row r="4" spans="1:23" x14ac:dyDescent="0.2">
      <c r="A4" t="str">
        <f>'raw phase counts ordered'!B8</f>
        <v>Colony-4595-t3-ps2A-c38-p1-masked</v>
      </c>
      <c r="B4" s="2" t="s">
        <v>219</v>
      </c>
      <c r="C4" t="s">
        <v>219</v>
      </c>
      <c r="D4" t="s">
        <v>292</v>
      </c>
      <c r="E4" t="s">
        <v>20</v>
      </c>
      <c r="F4">
        <f>'raw phase counts ordered'!G8/'raw phase counts ordered'!$F8</f>
        <v>8.4016393442622947E-2</v>
      </c>
      <c r="G4">
        <f>'raw phase counts ordered'!H8/'raw phase counts ordered'!$F8</f>
        <v>0</v>
      </c>
      <c r="H4">
        <f>'raw phase counts ordered'!I8/'raw phase counts ordered'!$F8</f>
        <v>0</v>
      </c>
      <c r="I4">
        <f>'raw phase counts ordered'!J8/'raw phase counts ordered'!$F8</f>
        <v>0</v>
      </c>
      <c r="J4">
        <f>'raw phase counts ordered'!K8/'raw phase counts ordered'!$F8</f>
        <v>0</v>
      </c>
      <c r="K4">
        <f>'raw phase counts ordered'!L8/'raw phase counts ordered'!$F8</f>
        <v>0</v>
      </c>
      <c r="L4">
        <f>'raw phase counts ordered'!M8/'raw phase counts ordered'!$F8</f>
        <v>0</v>
      </c>
      <c r="M4">
        <f>'raw phase counts ordered'!N8/'raw phase counts ordered'!$F8</f>
        <v>0</v>
      </c>
      <c r="N4">
        <f>'raw phase counts ordered'!O8/'raw phase counts ordered'!$F8</f>
        <v>0</v>
      </c>
      <c r="O4">
        <f>'raw phase counts ordered'!P8/'raw phase counts ordered'!$F8</f>
        <v>0</v>
      </c>
      <c r="P4">
        <f>'raw phase counts ordered'!Q8/'raw phase counts ordered'!$F8</f>
        <v>0.29508196721311475</v>
      </c>
      <c r="Q4">
        <f>'raw phase counts ordered'!R8/'raw phase counts ordered'!$F8</f>
        <v>8.0942622950819679E-2</v>
      </c>
      <c r="R4">
        <f>'raw phase counts ordered'!S8/'raw phase counts ordered'!$F8</f>
        <v>0.25717213114754101</v>
      </c>
      <c r="S4">
        <f>'raw phase counts ordered'!T8/'raw phase counts ordered'!$F8</f>
        <v>0.28278688524590162</v>
      </c>
      <c r="T4">
        <f>'raw phase counts ordered'!U8/'raw phase counts ordered'!$F8</f>
        <v>0</v>
      </c>
      <c r="U4">
        <f>'raw phase counts ordered'!V8/'raw phase counts ordered'!$F8</f>
        <v>0</v>
      </c>
      <c r="V4">
        <f>'raw phase counts ordered'!W8/'raw phase counts ordered'!$F8</f>
        <v>0</v>
      </c>
      <c r="W4">
        <f>'raw phase counts ordered'!X8/'raw phase counts ordered'!$F8</f>
        <v>0</v>
      </c>
    </row>
    <row r="5" spans="1:23" x14ac:dyDescent="0.2">
      <c r="A5" t="str">
        <f>'raw phase counts ordered'!B9</f>
        <v>Colony-4595-t3-ps2A-c38-p2-masked</v>
      </c>
      <c r="B5" s="2" t="s">
        <v>218</v>
      </c>
      <c r="C5" t="s">
        <v>218</v>
      </c>
      <c r="D5" t="s">
        <v>293</v>
      </c>
      <c r="E5" t="s">
        <v>294</v>
      </c>
      <c r="F5">
        <f>'raw phase counts ordered'!G9/'raw phase counts ordered'!$F9</f>
        <v>3.5851472471190783E-2</v>
      </c>
      <c r="G5">
        <f>'raw phase counts ordered'!H9/'raw phase counts ordered'!$F9</f>
        <v>0</v>
      </c>
      <c r="H5">
        <f>'raw phase counts ordered'!I9/'raw phase counts ordered'!$F9</f>
        <v>0</v>
      </c>
      <c r="I5">
        <f>'raw phase counts ordered'!J9/'raw phase counts ordered'!$F9</f>
        <v>0</v>
      </c>
      <c r="J5">
        <f>'raw phase counts ordered'!K9/'raw phase counts ordered'!$F9</f>
        <v>0</v>
      </c>
      <c r="K5">
        <f>'raw phase counts ordered'!L9/'raw phase counts ordered'!$F9</f>
        <v>0</v>
      </c>
      <c r="L5">
        <f>'raw phase counts ordered'!M9/'raw phase counts ordered'!$F9</f>
        <v>0</v>
      </c>
      <c r="M5">
        <f>'raw phase counts ordered'!N9/'raw phase counts ordered'!$F9</f>
        <v>0</v>
      </c>
      <c r="N5">
        <f>'raw phase counts ordered'!O9/'raw phase counts ordered'!$F9</f>
        <v>0</v>
      </c>
      <c r="O5">
        <f>'raw phase counts ordered'!P9/'raw phase counts ordered'!$F9</f>
        <v>0</v>
      </c>
      <c r="P5">
        <f>'raw phase counts ordered'!Q9/'raw phase counts ordered'!$F9</f>
        <v>0.88860435339308574</v>
      </c>
      <c r="Q5">
        <f>'raw phase counts ordered'!R9/'raw phase counts ordered'!$F9</f>
        <v>0</v>
      </c>
      <c r="R5">
        <f>'raw phase counts ordered'!S9/'raw phase counts ordered'!$F9</f>
        <v>7.5544174135723438E-2</v>
      </c>
      <c r="S5">
        <f>'raw phase counts ordered'!T9/'raw phase counts ordered'!$F9</f>
        <v>0</v>
      </c>
      <c r="T5">
        <f>'raw phase counts ordered'!U9/'raw phase counts ordered'!$F9</f>
        <v>0</v>
      </c>
      <c r="U5">
        <f>'raw phase counts ordered'!V9/'raw phase counts ordered'!$F9</f>
        <v>0</v>
      </c>
      <c r="V5">
        <f>'raw phase counts ordered'!W9/'raw phase counts ordered'!$F9</f>
        <v>0</v>
      </c>
      <c r="W5">
        <f>'raw phase counts ordered'!X9/'raw phase counts ordered'!$F9</f>
        <v>0</v>
      </c>
    </row>
    <row r="6" spans="1:23" x14ac:dyDescent="0.2">
      <c r="A6" t="str">
        <f>'raw phase counts ordered'!B10</f>
        <v>Colony-4595-t3-ps2A-c38-p3-masked</v>
      </c>
      <c r="B6" s="2" t="s">
        <v>220</v>
      </c>
      <c r="F6">
        <f>'raw phase counts ordered'!G10/'raw phase counts ordered'!$F10</f>
        <v>0</v>
      </c>
      <c r="G6">
        <f>'raw phase counts ordered'!H10/'raw phase counts ordered'!$F10</f>
        <v>1</v>
      </c>
      <c r="H6">
        <f>'raw phase counts ordered'!I10/'raw phase counts ordered'!$F10</f>
        <v>0</v>
      </c>
      <c r="I6">
        <f>'raw phase counts ordered'!J10/'raw phase counts ordered'!$F10</f>
        <v>0</v>
      </c>
      <c r="J6">
        <f>'raw phase counts ordered'!K10/'raw phase counts ordered'!$F10</f>
        <v>0</v>
      </c>
      <c r="K6">
        <f>'raw phase counts ordered'!L10/'raw phase counts ordered'!$F10</f>
        <v>0</v>
      </c>
      <c r="L6">
        <f>'raw phase counts ordered'!M10/'raw phase counts ordered'!$F10</f>
        <v>0</v>
      </c>
      <c r="M6">
        <f>'raw phase counts ordered'!N10/'raw phase counts ordered'!$F10</f>
        <v>0</v>
      </c>
      <c r="N6">
        <f>'raw phase counts ordered'!O10/'raw phase counts ordered'!$F10</f>
        <v>0</v>
      </c>
      <c r="O6">
        <f>'raw phase counts ordered'!P10/'raw phase counts ordered'!$F10</f>
        <v>0</v>
      </c>
      <c r="P6">
        <f>'raw phase counts ordered'!Q10/'raw phase counts ordered'!$F10</f>
        <v>0</v>
      </c>
      <c r="Q6">
        <f>'raw phase counts ordered'!R10/'raw phase counts ordered'!$F10</f>
        <v>0</v>
      </c>
      <c r="R6">
        <f>'raw phase counts ordered'!S10/'raw phase counts ordered'!$F10</f>
        <v>0</v>
      </c>
      <c r="S6">
        <f>'raw phase counts ordered'!T10/'raw phase counts ordered'!$F10</f>
        <v>0</v>
      </c>
      <c r="T6">
        <f>'raw phase counts ordered'!U10/'raw phase counts ordered'!$F10</f>
        <v>0</v>
      </c>
      <c r="U6">
        <f>'raw phase counts ordered'!V10/'raw phase counts ordered'!$F10</f>
        <v>0</v>
      </c>
      <c r="V6">
        <f>'raw phase counts ordered'!W10/'raw phase counts ordered'!$F10</f>
        <v>0</v>
      </c>
      <c r="W6">
        <f>'raw phase counts ordered'!X10/'raw phase counts ordered'!$F10</f>
        <v>0</v>
      </c>
    </row>
    <row r="7" spans="1:23" x14ac:dyDescent="0.2">
      <c r="A7" t="str">
        <f>'raw phase counts ordered'!B11</f>
        <v>Colony-4595-t3-ps2A-c8-p1-masked</v>
      </c>
      <c r="B7" s="2" t="s">
        <v>221</v>
      </c>
      <c r="C7" t="s">
        <v>221</v>
      </c>
      <c r="D7" t="s">
        <v>274</v>
      </c>
      <c r="E7" t="s">
        <v>230</v>
      </c>
      <c r="F7">
        <f>'raw phase counts ordered'!G11/'raw phase counts ordered'!$F11</f>
        <v>0.40721649484536082</v>
      </c>
      <c r="G7">
        <f>'raw phase counts ordered'!H11/'raw phase counts ordered'!$F11</f>
        <v>0</v>
      </c>
      <c r="H7">
        <f>'raw phase counts ordered'!I11/'raw phase counts ordered'!$F11</f>
        <v>0</v>
      </c>
      <c r="I7">
        <f>'raw phase counts ordered'!J11/'raw phase counts ordered'!$F11</f>
        <v>0</v>
      </c>
      <c r="J7">
        <f>'raw phase counts ordered'!K11/'raw phase counts ordered'!$F11</f>
        <v>8.5910652920962206E-3</v>
      </c>
      <c r="K7">
        <f>'raw phase counts ordered'!L11/'raw phase counts ordered'!$F11</f>
        <v>0</v>
      </c>
      <c r="L7">
        <f>'raw phase counts ordered'!M11/'raw phase counts ordered'!$F11</f>
        <v>0</v>
      </c>
      <c r="M7">
        <f>'raw phase counts ordered'!N11/'raw phase counts ordered'!$F11</f>
        <v>0</v>
      </c>
      <c r="N7">
        <f>'raw phase counts ordered'!O11/'raw phase counts ordered'!$F11</f>
        <v>0</v>
      </c>
      <c r="O7">
        <f>'raw phase counts ordered'!P11/'raw phase counts ordered'!$F11</f>
        <v>0</v>
      </c>
      <c r="P7">
        <f>'raw phase counts ordered'!Q11/'raw phase counts ordered'!$F11</f>
        <v>0</v>
      </c>
      <c r="Q7">
        <f>'raw phase counts ordered'!R11/'raw phase counts ordered'!$F11</f>
        <v>0.179553264604811</v>
      </c>
      <c r="R7">
        <f>'raw phase counts ordered'!S11/'raw phase counts ordered'!$F11</f>
        <v>0</v>
      </c>
      <c r="S7">
        <f>'raw phase counts ordered'!T11/'raw phase counts ordered'!$F11</f>
        <v>5.6701030927835051E-2</v>
      </c>
      <c r="T7">
        <f>'raw phase counts ordered'!U11/'raw phase counts ordered'!$F11</f>
        <v>0.20017182130584193</v>
      </c>
      <c r="U7">
        <f>'raw phase counts ordered'!V11/'raw phase counts ordered'!$F11</f>
        <v>0.14776632302405499</v>
      </c>
      <c r="V7">
        <f>'raw phase counts ordered'!W11/'raw phase counts ordered'!$F11</f>
        <v>0</v>
      </c>
      <c r="W7">
        <f>'raw phase counts ordered'!X11/'raw phase counts ordered'!$F11</f>
        <v>0</v>
      </c>
    </row>
    <row r="8" spans="1:23" x14ac:dyDescent="0.2">
      <c r="A8" t="str">
        <f>'raw phase counts ordered'!B12</f>
        <v>Colony-4595-t3-ps2A-c8-p2-masked</v>
      </c>
      <c r="B8" s="2" t="s">
        <v>221</v>
      </c>
      <c r="C8" t="s">
        <v>221</v>
      </c>
      <c r="D8" t="s">
        <v>275</v>
      </c>
      <c r="E8" t="s">
        <v>230</v>
      </c>
      <c r="F8">
        <f>'raw phase counts ordered'!G12/'raw phase counts ordered'!$F12</f>
        <v>0.78608247422680411</v>
      </c>
      <c r="G8">
        <f>'raw phase counts ordered'!H12/'raw phase counts ordered'!$F12</f>
        <v>0</v>
      </c>
      <c r="H8">
        <f>'raw phase counts ordered'!I12/'raw phase counts ordered'!$F12</f>
        <v>0</v>
      </c>
      <c r="I8">
        <f>'raw phase counts ordered'!J12/'raw phase counts ordered'!$F12</f>
        <v>0</v>
      </c>
      <c r="J8">
        <f>'raw phase counts ordered'!K12/'raw phase counts ordered'!$F12</f>
        <v>2.5773195876288658E-2</v>
      </c>
      <c r="K8">
        <f>'raw phase counts ordered'!L12/'raw phase counts ordered'!$F12</f>
        <v>0</v>
      </c>
      <c r="L8">
        <f>'raw phase counts ordered'!M12/'raw phase counts ordered'!$F12</f>
        <v>0</v>
      </c>
      <c r="M8">
        <f>'raw phase counts ordered'!N12/'raw phase counts ordered'!$F12</f>
        <v>0</v>
      </c>
      <c r="N8">
        <f>'raw phase counts ordered'!O12/'raw phase counts ordered'!$F12</f>
        <v>0</v>
      </c>
      <c r="O8">
        <f>'raw phase counts ordered'!P12/'raw phase counts ordered'!$F12</f>
        <v>0</v>
      </c>
      <c r="P8">
        <f>'raw phase counts ordered'!Q12/'raw phase counts ordered'!$F12</f>
        <v>0</v>
      </c>
      <c r="Q8">
        <f>'raw phase counts ordered'!R12/'raw phase counts ordered'!$F12</f>
        <v>0.10910652920962199</v>
      </c>
      <c r="R8">
        <f>'raw phase counts ordered'!S12/'raw phase counts ordered'!$F12</f>
        <v>2.5773195876288659E-3</v>
      </c>
      <c r="S8">
        <f>'raw phase counts ordered'!T12/'raw phase counts ordered'!$F12</f>
        <v>7.560137457044673E-2</v>
      </c>
      <c r="T8">
        <f>'raw phase counts ordered'!U12/'raw phase counts ordered'!$F12</f>
        <v>8.5910652920962198E-4</v>
      </c>
      <c r="U8">
        <f>'raw phase counts ordered'!V12/'raw phase counts ordered'!$F12</f>
        <v>0</v>
      </c>
      <c r="V8">
        <f>'raw phase counts ordered'!W12/'raw phase counts ordered'!$F12</f>
        <v>0</v>
      </c>
      <c r="W8">
        <f>'raw phase counts ordered'!X12/'raw phase counts ordered'!$F12</f>
        <v>0</v>
      </c>
    </row>
    <row r="9" spans="1:23" x14ac:dyDescent="0.2">
      <c r="A9" t="str">
        <f>'raw phase counts ordered'!B13</f>
        <v>Colony-4595-t3-ps2A-c16-p1-masked</v>
      </c>
      <c r="B9" s="2" t="s">
        <v>222</v>
      </c>
      <c r="C9" t="s">
        <v>222</v>
      </c>
      <c r="D9" t="s">
        <v>283</v>
      </c>
      <c r="F9">
        <f>'raw phase counts ordered'!G13/'raw phase counts ordered'!$F13</f>
        <v>1.5760441292356187E-3</v>
      </c>
      <c r="G9">
        <f>'raw phase counts ordered'!H13/'raw phase counts ordered'!$F13</f>
        <v>3.1520882584712374E-3</v>
      </c>
      <c r="H9">
        <f>'raw phase counts ordered'!I13/'raw phase counts ordered'!$F13</f>
        <v>0</v>
      </c>
      <c r="I9">
        <f>'raw phase counts ordered'!J13/'raw phase counts ordered'!$F13</f>
        <v>0</v>
      </c>
      <c r="J9">
        <f>'raw phase counts ordered'!K13/'raw phase counts ordered'!$F13</f>
        <v>0</v>
      </c>
      <c r="K9">
        <f>'raw phase counts ordered'!L13/'raw phase counts ordered'!$F13</f>
        <v>0</v>
      </c>
      <c r="L9">
        <f>'raw phase counts ordered'!M13/'raw phase counts ordered'!$F13</f>
        <v>0</v>
      </c>
      <c r="M9">
        <f>'raw phase counts ordered'!N13/'raw phase counts ordered'!$F13</f>
        <v>0</v>
      </c>
      <c r="N9">
        <f>'raw phase counts ordered'!O13/'raw phase counts ordered'!$F13</f>
        <v>0</v>
      </c>
      <c r="O9">
        <f>'raw phase counts ordered'!P13/'raw phase counts ordered'!$F13</f>
        <v>0</v>
      </c>
      <c r="P9">
        <f>'raw phase counts ordered'!Q13/'raw phase counts ordered'!$F13</f>
        <v>0</v>
      </c>
      <c r="Q9">
        <f>'raw phase counts ordered'!R13/'raw phase counts ordered'!$F13</f>
        <v>7.0921985815602835E-3</v>
      </c>
      <c r="R9">
        <f>'raw phase counts ordered'!S13/'raw phase counts ordered'!$F13</f>
        <v>7.8802206461780935E-4</v>
      </c>
      <c r="S9">
        <f>'raw phase counts ordered'!T13/'raw phase counts ordered'!$F13</f>
        <v>0.98581560283687941</v>
      </c>
      <c r="T9">
        <f>'raw phase counts ordered'!U13/'raw phase counts ordered'!$F13</f>
        <v>1.5760441292356187E-3</v>
      </c>
      <c r="U9">
        <f>'raw phase counts ordered'!V13/'raw phase counts ordered'!$F13</f>
        <v>0</v>
      </c>
      <c r="V9">
        <f>'raw phase counts ordered'!W13/'raw phase counts ordered'!$F13</f>
        <v>0</v>
      </c>
      <c r="W9">
        <f>'raw phase counts ordered'!X13/'raw phase counts ordered'!$F13</f>
        <v>0</v>
      </c>
    </row>
    <row r="10" spans="1:23" x14ac:dyDescent="0.2">
      <c r="A10" t="str">
        <f>'raw phase counts ordered'!B14</f>
        <v>Colony-4595-t3-ps2A-c16-p2-masked</v>
      </c>
      <c r="B10" s="2" t="s">
        <v>222</v>
      </c>
      <c r="C10" t="s">
        <v>222</v>
      </c>
      <c r="D10" t="s">
        <v>284</v>
      </c>
      <c r="E10" t="s">
        <v>20</v>
      </c>
      <c r="F10">
        <f>'raw phase counts ordered'!G14/'raw phase counts ordered'!$F14</f>
        <v>0.94869638351555929</v>
      </c>
      <c r="G10">
        <f>'raw phase counts ordered'!H14/'raw phase counts ordered'!$F14</f>
        <v>1.5138772077375946E-2</v>
      </c>
      <c r="H10">
        <f>'raw phase counts ordered'!I14/'raw phase counts ordered'!$F14</f>
        <v>0</v>
      </c>
      <c r="I10">
        <f>'raw phase counts ordered'!J14/'raw phase counts ordered'!$F14</f>
        <v>0</v>
      </c>
      <c r="J10">
        <f>'raw phase counts ordered'!K14/'raw phase counts ordered'!$F14</f>
        <v>8.4104289318755253E-4</v>
      </c>
      <c r="K10">
        <f>'raw phase counts ordered'!L14/'raw phase counts ordered'!$F14</f>
        <v>0</v>
      </c>
      <c r="L10">
        <f>'raw phase counts ordered'!M14/'raw phase counts ordered'!$F14</f>
        <v>0</v>
      </c>
      <c r="M10">
        <f>'raw phase counts ordered'!N14/'raw phase counts ordered'!$F14</f>
        <v>0</v>
      </c>
      <c r="N10">
        <f>'raw phase counts ordered'!O14/'raw phase counts ordered'!$F14</f>
        <v>0</v>
      </c>
      <c r="O10">
        <f>'raw phase counts ordered'!P14/'raw phase counts ordered'!$F14</f>
        <v>0</v>
      </c>
      <c r="P10">
        <f>'raw phase counts ordered'!Q14/'raw phase counts ordered'!$F14</f>
        <v>0</v>
      </c>
      <c r="Q10">
        <f>'raw phase counts ordered'!R14/'raw phase counts ordered'!$F14</f>
        <v>1.1774600504625737E-2</v>
      </c>
      <c r="R10">
        <f>'raw phase counts ordered'!S14/'raw phase counts ordered'!$F14</f>
        <v>0</v>
      </c>
      <c r="S10">
        <f>'raw phase counts ordered'!T14/'raw phase counts ordered'!$F14</f>
        <v>1.6820857863751051E-2</v>
      </c>
      <c r="T10">
        <f>'raw phase counts ordered'!U14/'raw phase counts ordered'!$F14</f>
        <v>0</v>
      </c>
      <c r="U10">
        <f>'raw phase counts ordered'!V14/'raw phase counts ordered'!$F14</f>
        <v>6.7283431455004202E-3</v>
      </c>
      <c r="V10">
        <f>'raw phase counts ordered'!W14/'raw phase counts ordered'!$F14</f>
        <v>0</v>
      </c>
      <c r="W10">
        <f>'raw phase counts ordered'!X14/'raw phase counts ordered'!$F14</f>
        <v>0</v>
      </c>
    </row>
    <row r="11" spans="1:23" x14ac:dyDescent="0.2">
      <c r="A11" t="str">
        <f>'raw phase counts ordered'!B15</f>
        <v>Colony-4595-t3-ps2A-c29-p1-masked</v>
      </c>
      <c r="B11" s="2" t="s">
        <v>219</v>
      </c>
      <c r="C11" t="s">
        <v>219</v>
      </c>
      <c r="D11" t="s">
        <v>289</v>
      </c>
      <c r="E11" t="s">
        <v>20</v>
      </c>
      <c r="F11">
        <f>'raw phase counts ordered'!G15/'raw phase counts ordered'!$F15</f>
        <v>6.4381270903010032E-2</v>
      </c>
      <c r="G11">
        <f>'raw phase counts ordered'!H15/'raw phase counts ordered'!$F15</f>
        <v>2.508361204013378E-3</v>
      </c>
      <c r="H11">
        <f>'raw phase counts ordered'!I15/'raw phase counts ordered'!$F15</f>
        <v>0</v>
      </c>
      <c r="I11">
        <f>'raw phase counts ordered'!J15/'raw phase counts ordered'!$F15</f>
        <v>0</v>
      </c>
      <c r="J11">
        <f>'raw phase counts ordered'!K15/'raw phase counts ordered'!$F15</f>
        <v>0</v>
      </c>
      <c r="K11">
        <f>'raw phase counts ordered'!L15/'raw phase counts ordered'!$F15</f>
        <v>0</v>
      </c>
      <c r="L11">
        <f>'raw phase counts ordered'!M15/'raw phase counts ordered'!$F15</f>
        <v>0</v>
      </c>
      <c r="M11">
        <f>'raw phase counts ordered'!N15/'raw phase counts ordered'!$F15</f>
        <v>0</v>
      </c>
      <c r="N11">
        <f>'raw phase counts ordered'!O15/'raw phase counts ordered'!$F15</f>
        <v>0</v>
      </c>
      <c r="O11">
        <f>'raw phase counts ordered'!P15/'raw phase counts ordered'!$F15</f>
        <v>0</v>
      </c>
      <c r="P11">
        <f>'raw phase counts ordered'!Q15/'raw phase counts ordered'!$F15</f>
        <v>0.30100334448160537</v>
      </c>
      <c r="Q11">
        <f>'raw phase counts ordered'!R15/'raw phase counts ordered'!$F15</f>
        <v>4.9331103678929768E-2</v>
      </c>
      <c r="R11">
        <f>'raw phase counts ordered'!S15/'raw phase counts ordered'!$F15</f>
        <v>0.51086956521739135</v>
      </c>
      <c r="S11">
        <f>'raw phase counts ordered'!T15/'raw phase counts ordered'!$F15</f>
        <v>7.1906354515050161E-2</v>
      </c>
      <c r="T11">
        <f>'raw phase counts ordered'!U15/'raw phase counts ordered'!$F15</f>
        <v>0</v>
      </c>
      <c r="U11">
        <f>'raw phase counts ordered'!V15/'raw phase counts ordered'!$F15</f>
        <v>0</v>
      </c>
      <c r="V11">
        <f>'raw phase counts ordered'!W15/'raw phase counts ordered'!$F15</f>
        <v>0</v>
      </c>
      <c r="W11">
        <f>'raw phase counts ordered'!X15/'raw phase counts ordered'!$F15</f>
        <v>0</v>
      </c>
    </row>
    <row r="12" spans="1:23" x14ac:dyDescent="0.2">
      <c r="A12" t="str">
        <f>'raw phase counts ordered'!B16</f>
        <v>Colony-4595-t3-ps2A-c29-p2-masked</v>
      </c>
      <c r="B12" s="2" t="s">
        <v>219</v>
      </c>
      <c r="C12" t="s">
        <v>219</v>
      </c>
      <c r="D12" t="s">
        <v>290</v>
      </c>
      <c r="E12" t="s">
        <v>20</v>
      </c>
      <c r="F12">
        <f>'raw phase counts ordered'!G16/'raw phase counts ordered'!$F16</f>
        <v>0.21991341991341992</v>
      </c>
      <c r="G12">
        <f>'raw phase counts ordered'!H16/'raw phase counts ordered'!$F16</f>
        <v>2.4242424242424242E-2</v>
      </c>
      <c r="H12">
        <f>'raw phase counts ordered'!I16/'raw phase counts ordered'!$F16</f>
        <v>0</v>
      </c>
      <c r="I12">
        <f>'raw phase counts ordered'!J16/'raw phase counts ordered'!$F16</f>
        <v>0</v>
      </c>
      <c r="J12">
        <f>'raw phase counts ordered'!K16/'raw phase counts ordered'!$F16</f>
        <v>0</v>
      </c>
      <c r="K12">
        <f>'raw phase counts ordered'!L16/'raw phase counts ordered'!$F16</f>
        <v>0</v>
      </c>
      <c r="L12">
        <f>'raw phase counts ordered'!M16/'raw phase counts ordered'!$F16</f>
        <v>0</v>
      </c>
      <c r="M12">
        <f>'raw phase counts ordered'!N16/'raw phase counts ordered'!$F16</f>
        <v>0</v>
      </c>
      <c r="N12">
        <f>'raw phase counts ordered'!O16/'raw phase counts ordered'!$F16</f>
        <v>0</v>
      </c>
      <c r="O12">
        <f>'raw phase counts ordered'!P16/'raw phase counts ordered'!$F16</f>
        <v>0</v>
      </c>
      <c r="P12">
        <f>'raw phase counts ordered'!Q16/'raw phase counts ordered'!$F16</f>
        <v>1.9047619047619049E-2</v>
      </c>
      <c r="Q12">
        <f>'raw phase counts ordered'!R16/'raw phase counts ordered'!$F16</f>
        <v>0.16017316017316016</v>
      </c>
      <c r="R12">
        <f>'raw phase counts ordered'!S16/'raw phase counts ordered'!$F16</f>
        <v>0.37056277056277054</v>
      </c>
      <c r="S12">
        <f>'raw phase counts ordered'!T16/'raw phase counts ordered'!$F16</f>
        <v>0.20606060606060606</v>
      </c>
      <c r="T12">
        <f>'raw phase counts ordered'!U16/'raw phase counts ordered'!$F16</f>
        <v>0</v>
      </c>
      <c r="U12">
        <f>'raw phase counts ordered'!V16/'raw phase counts ordered'!$F16</f>
        <v>0</v>
      </c>
      <c r="V12">
        <f>'raw phase counts ordered'!W16/'raw phase counts ordered'!$F16</f>
        <v>0</v>
      </c>
      <c r="W12">
        <f>'raw phase counts ordered'!X16/'raw phase counts ordered'!$F16</f>
        <v>0</v>
      </c>
    </row>
    <row r="13" spans="1:23" x14ac:dyDescent="0.2">
      <c r="A13" t="str">
        <f>'raw phase counts ordered'!B17</f>
        <v>Colony-4595-t3-ps2A-c13-p1-masked</v>
      </c>
      <c r="B13" s="2" t="s">
        <v>219</v>
      </c>
      <c r="C13" t="s">
        <v>219</v>
      </c>
      <c r="D13" t="s">
        <v>282</v>
      </c>
      <c r="E13" t="s">
        <v>234</v>
      </c>
      <c r="F13">
        <f>'raw phase counts ordered'!G17/'raw phase counts ordered'!$F17</f>
        <v>5.8311575282854654E-2</v>
      </c>
      <c r="G13">
        <f>'raw phase counts ordered'!H17/'raw phase counts ordered'!$F17</f>
        <v>0</v>
      </c>
      <c r="H13">
        <f>'raw phase counts ordered'!I17/'raw phase counts ordered'!$F17</f>
        <v>0</v>
      </c>
      <c r="I13">
        <f>'raw phase counts ordered'!J17/'raw phase counts ordered'!$F17</f>
        <v>0</v>
      </c>
      <c r="J13">
        <f>'raw phase counts ordered'!K17/'raw phase counts ordered'!$F17</f>
        <v>2.6109660574412533E-3</v>
      </c>
      <c r="K13">
        <f>'raw phase counts ordered'!L17/'raw phase counts ordered'!$F17</f>
        <v>0</v>
      </c>
      <c r="L13">
        <f>'raw phase counts ordered'!M17/'raw phase counts ordered'!$F17</f>
        <v>0</v>
      </c>
      <c r="M13">
        <f>'raw phase counts ordered'!N17/'raw phase counts ordered'!$F17</f>
        <v>0</v>
      </c>
      <c r="N13">
        <f>'raw phase counts ordered'!O17/'raw phase counts ordered'!$F17</f>
        <v>0</v>
      </c>
      <c r="O13">
        <f>'raw phase counts ordered'!P17/'raw phase counts ordered'!$F17</f>
        <v>0</v>
      </c>
      <c r="P13">
        <f>'raw phase counts ordered'!Q17/'raw phase counts ordered'!$F17</f>
        <v>0.25587467362924282</v>
      </c>
      <c r="Q13">
        <f>'raw phase counts ordered'!R17/'raw phase counts ordered'!$F17</f>
        <v>1.5665796344647518E-2</v>
      </c>
      <c r="R13">
        <f>'raw phase counts ordered'!S17/'raw phase counts ordered'!$F17</f>
        <v>3.3942558746736295E-2</v>
      </c>
      <c r="S13">
        <f>'raw phase counts ordered'!T17/'raw phase counts ordered'!$F17</f>
        <v>0.61444734551784164</v>
      </c>
      <c r="T13">
        <f>'raw phase counts ordered'!U17/'raw phase counts ordered'!$F17</f>
        <v>1.9147084421235857E-2</v>
      </c>
      <c r="U13">
        <f>'raw phase counts ordered'!V17/'raw phase counts ordered'!$F17</f>
        <v>0</v>
      </c>
      <c r="V13">
        <f>'raw phase counts ordered'!W17/'raw phase counts ordered'!$F17</f>
        <v>0</v>
      </c>
      <c r="W13">
        <f>'raw phase counts ordered'!X17/'raw phase counts ordered'!$F17</f>
        <v>0</v>
      </c>
    </row>
    <row r="14" spans="1:23" x14ac:dyDescent="0.2">
      <c r="A14" t="str">
        <f>'raw phase counts ordered'!B18</f>
        <v>Colony-4595-t3-ps2A-c37a-p1-masked</v>
      </c>
      <c r="B14" s="2" t="s">
        <v>219</v>
      </c>
      <c r="C14" t="s">
        <v>219</v>
      </c>
      <c r="D14" t="s">
        <v>289</v>
      </c>
      <c r="E14" t="s">
        <v>20</v>
      </c>
      <c r="F14">
        <f>'raw phase counts ordered'!G18/'raw phase counts ordered'!$F18</f>
        <v>0.16621004566210046</v>
      </c>
      <c r="G14">
        <f>'raw phase counts ordered'!H18/'raw phase counts ordered'!$F18</f>
        <v>8.21917808219178E-3</v>
      </c>
      <c r="H14">
        <f>'raw phase counts ordered'!I18/'raw phase counts ordered'!$F18</f>
        <v>0</v>
      </c>
      <c r="I14">
        <f>'raw phase counts ordered'!J18/'raw phase counts ordered'!$F18</f>
        <v>0</v>
      </c>
      <c r="J14">
        <f>'raw phase counts ordered'!K18/'raw phase counts ordered'!$F18</f>
        <v>0</v>
      </c>
      <c r="K14">
        <f>'raw phase counts ordered'!L18/'raw phase counts ordered'!$F18</f>
        <v>0</v>
      </c>
      <c r="L14">
        <f>'raw phase counts ordered'!M18/'raw phase counts ordered'!$F18</f>
        <v>0</v>
      </c>
      <c r="M14">
        <f>'raw phase counts ordered'!N18/'raw phase counts ordered'!$F18</f>
        <v>0</v>
      </c>
      <c r="N14">
        <f>'raw phase counts ordered'!O18/'raw phase counts ordered'!$F18</f>
        <v>0</v>
      </c>
      <c r="O14">
        <f>'raw phase counts ordered'!P18/'raw phase counts ordered'!$F18</f>
        <v>0</v>
      </c>
      <c r="P14">
        <f>'raw phase counts ordered'!Q18/'raw phase counts ordered'!$F18</f>
        <v>0.31506849315068491</v>
      </c>
      <c r="Q14">
        <f>'raw phase counts ordered'!R18/'raw phase counts ordered'!$F18</f>
        <v>6.0273972602739728E-2</v>
      </c>
      <c r="R14">
        <f>'raw phase counts ordered'!S18/'raw phase counts ordered'!$F18</f>
        <v>0.16438356164383561</v>
      </c>
      <c r="S14">
        <f>'raw phase counts ordered'!T18/'raw phase counts ordered'!$F18</f>
        <v>0.28310502283105021</v>
      </c>
      <c r="T14">
        <f>'raw phase counts ordered'!U18/'raw phase counts ordered'!$F18</f>
        <v>0</v>
      </c>
      <c r="U14">
        <f>'raw phase counts ordered'!V18/'raw phase counts ordered'!$F18</f>
        <v>2.7397260273972603E-3</v>
      </c>
      <c r="V14">
        <f>'raw phase counts ordered'!W18/'raw phase counts ordered'!$F18</f>
        <v>0</v>
      </c>
      <c r="W14">
        <f>'raw phase counts ordered'!X18/'raw phase counts ordered'!$F18</f>
        <v>0</v>
      </c>
    </row>
    <row r="15" spans="1:23" x14ac:dyDescent="0.2">
      <c r="A15" t="str">
        <f>'raw phase counts ordered'!B19</f>
        <v>Colony-4595-t3-ps2A-c37a-p2-masked</v>
      </c>
      <c r="B15" s="2" t="s">
        <v>219</v>
      </c>
      <c r="C15" t="s">
        <v>219</v>
      </c>
      <c r="D15" t="s">
        <v>291</v>
      </c>
      <c r="E15" t="s">
        <v>20</v>
      </c>
      <c r="F15">
        <f>'raw phase counts ordered'!G19/'raw phase counts ordered'!$F19</f>
        <v>0.16723259762308998</v>
      </c>
      <c r="G15">
        <f>'raw phase counts ordered'!H19/'raw phase counts ordered'!$F19</f>
        <v>5.9422750424448214E-3</v>
      </c>
      <c r="H15">
        <f>'raw phase counts ordered'!I19/'raw phase counts ordered'!$F19</f>
        <v>0</v>
      </c>
      <c r="I15">
        <f>'raw phase counts ordered'!J19/'raw phase counts ordered'!$F19</f>
        <v>0</v>
      </c>
      <c r="J15">
        <f>'raw phase counts ordered'!K19/'raw phase counts ordered'!$F19</f>
        <v>5.9422750424448214E-3</v>
      </c>
      <c r="K15">
        <f>'raw phase counts ordered'!L19/'raw phase counts ordered'!$F19</f>
        <v>0</v>
      </c>
      <c r="L15">
        <f>'raw phase counts ordered'!M19/'raw phase counts ordered'!$F19</f>
        <v>0</v>
      </c>
      <c r="M15">
        <f>'raw phase counts ordered'!N19/'raw phase counts ordered'!$F19</f>
        <v>0</v>
      </c>
      <c r="N15">
        <f>'raw phase counts ordered'!O19/'raw phase counts ordered'!$F19</f>
        <v>0</v>
      </c>
      <c r="O15">
        <f>'raw phase counts ordered'!P19/'raw phase counts ordered'!$F19</f>
        <v>0</v>
      </c>
      <c r="P15">
        <f>'raw phase counts ordered'!Q19/'raw phase counts ordered'!$F19</f>
        <v>0.26230899830220711</v>
      </c>
      <c r="Q15">
        <f>'raw phase counts ordered'!R19/'raw phase counts ordered'!$F19</f>
        <v>7.2156196943972836E-2</v>
      </c>
      <c r="R15">
        <f>'raw phase counts ordered'!S19/'raw phase counts ordered'!$F19</f>
        <v>0.21901528013582344</v>
      </c>
      <c r="S15">
        <f>'raw phase counts ordered'!T19/'raw phase counts ordered'!$F19</f>
        <v>0.26570458404074704</v>
      </c>
      <c r="T15">
        <f>'raw phase counts ordered'!U19/'raw phase counts ordered'!$F19</f>
        <v>8.4889643463497452E-4</v>
      </c>
      <c r="U15">
        <f>'raw phase counts ordered'!V19/'raw phase counts ordered'!$F19</f>
        <v>8.4889643463497452E-4</v>
      </c>
      <c r="V15">
        <f>'raw phase counts ordered'!W19/'raw phase counts ordered'!$F19</f>
        <v>0</v>
      </c>
      <c r="W15">
        <f>'raw phase counts ordered'!X19/'raw phase counts ordered'!$F19</f>
        <v>0</v>
      </c>
    </row>
    <row r="16" spans="1:23" x14ac:dyDescent="0.2">
      <c r="A16" t="str">
        <f>'raw phase counts ordered'!B20</f>
        <v>Colony-4595-t3-ps2A-c12a-p1-masked</v>
      </c>
      <c r="B16" s="2" t="s">
        <v>221</v>
      </c>
      <c r="C16" t="s">
        <v>221</v>
      </c>
      <c r="D16" t="s">
        <v>279</v>
      </c>
      <c r="E16" t="s">
        <v>230</v>
      </c>
      <c r="F16">
        <f>'raw phase counts ordered'!G20/'raw phase counts ordered'!$F20</f>
        <v>0.29130775254502739</v>
      </c>
      <c r="G16">
        <f>'raw phase counts ordered'!H20/'raw phase counts ordered'!$F20</f>
        <v>1.4878621769772905E-2</v>
      </c>
      <c r="H16">
        <f>'raw phase counts ordered'!I20/'raw phase counts ordered'!$F20</f>
        <v>0</v>
      </c>
      <c r="I16">
        <f>'raw phase counts ordered'!J20/'raw phase counts ordered'!$F20</f>
        <v>0</v>
      </c>
      <c r="J16">
        <f>'raw phase counts ordered'!K20/'raw phase counts ordered'!$F20</f>
        <v>0</v>
      </c>
      <c r="K16">
        <f>'raw phase counts ordered'!L20/'raw phase counts ordered'!$F20</f>
        <v>0</v>
      </c>
      <c r="L16">
        <f>'raw phase counts ordered'!M20/'raw phase counts ordered'!$F20</f>
        <v>0</v>
      </c>
      <c r="M16">
        <f>'raw phase counts ordered'!N20/'raw phase counts ordered'!$F20</f>
        <v>0</v>
      </c>
      <c r="N16">
        <f>'raw phase counts ordered'!O20/'raw phase counts ordered'!$F20</f>
        <v>0</v>
      </c>
      <c r="O16">
        <f>'raw phase counts ordered'!P20/'raw phase counts ordered'!$F20</f>
        <v>0</v>
      </c>
      <c r="P16">
        <f>'raw phase counts ordered'!Q20/'raw phase counts ordered'!$F20</f>
        <v>7.8308535630383712E-4</v>
      </c>
      <c r="Q16">
        <f>'raw phase counts ordered'!R20/'raw phase counts ordered'!$F20</f>
        <v>0.12685982772122162</v>
      </c>
      <c r="R16">
        <f>'raw phase counts ordered'!S20/'raw phase counts ordered'!$F20</f>
        <v>9.0054815974941263E-2</v>
      </c>
      <c r="S16">
        <f>'raw phase counts ordered'!T20/'raw phase counts ordered'!$F20</f>
        <v>0.47533281127642912</v>
      </c>
      <c r="T16">
        <f>'raw phase counts ordered'!U20/'raw phase counts ordered'!$F20</f>
        <v>0</v>
      </c>
      <c r="U16">
        <f>'raw phase counts ordered'!V20/'raw phase counts ordered'!$F20</f>
        <v>7.8308535630383712E-4</v>
      </c>
      <c r="V16">
        <f>'raw phase counts ordered'!W20/'raw phase counts ordered'!$F20</f>
        <v>0</v>
      </c>
      <c r="W16">
        <f>'raw phase counts ordered'!X20/'raw phase counts ordered'!$F20</f>
        <v>0</v>
      </c>
    </row>
    <row r="17" spans="1:23" x14ac:dyDescent="0.2">
      <c r="A17" t="str">
        <f>'raw phase counts ordered'!B21</f>
        <v>Colony-4595-t3-ps2A-c12a-p2-masked</v>
      </c>
      <c r="B17" s="2" t="s">
        <v>221</v>
      </c>
      <c r="C17" t="s">
        <v>280</v>
      </c>
      <c r="D17" t="s">
        <v>281</v>
      </c>
      <c r="E17" t="s">
        <v>230</v>
      </c>
      <c r="F17">
        <f>'raw phase counts ordered'!G21/'raw phase counts ordered'!$F21</f>
        <v>0.26104746317512273</v>
      </c>
      <c r="G17">
        <f>'raw phase counts ordered'!H21/'raw phase counts ordered'!$F21</f>
        <v>5.1554828150572829E-2</v>
      </c>
      <c r="H17">
        <f>'raw phase counts ordered'!I21/'raw phase counts ordered'!$F21</f>
        <v>0</v>
      </c>
      <c r="I17">
        <f>'raw phase counts ordered'!J21/'raw phase counts ordered'!$F21</f>
        <v>0</v>
      </c>
      <c r="J17">
        <f>'raw phase counts ordered'!K21/'raw phase counts ordered'!$F21</f>
        <v>0</v>
      </c>
      <c r="K17">
        <f>'raw phase counts ordered'!L21/'raw phase counts ordered'!$F21</f>
        <v>0</v>
      </c>
      <c r="L17">
        <f>'raw phase counts ordered'!M21/'raw phase counts ordered'!$F21</f>
        <v>0</v>
      </c>
      <c r="M17">
        <f>'raw phase counts ordered'!N21/'raw phase counts ordered'!$F21</f>
        <v>0</v>
      </c>
      <c r="N17">
        <f>'raw phase counts ordered'!O21/'raw phase counts ordered'!$F21</f>
        <v>0</v>
      </c>
      <c r="O17">
        <f>'raw phase counts ordered'!P21/'raw phase counts ordered'!$F21</f>
        <v>0</v>
      </c>
      <c r="P17">
        <f>'raw phase counts ordered'!Q21/'raw phase counts ordered'!$F21</f>
        <v>8.1833060556464818E-3</v>
      </c>
      <c r="Q17">
        <f>'raw phase counts ordered'!R21/'raw phase counts ordered'!$F21</f>
        <v>7.3649754500818329E-2</v>
      </c>
      <c r="R17">
        <f>'raw phase counts ordered'!S21/'raw phase counts ordered'!$F21</f>
        <v>0.37315875613747956</v>
      </c>
      <c r="S17">
        <f>'raw phase counts ordered'!T21/'raw phase counts ordered'!$F21</f>
        <v>0.23240589198036007</v>
      </c>
      <c r="T17">
        <f>'raw phase counts ordered'!U21/'raw phase counts ordered'!$F21</f>
        <v>0</v>
      </c>
      <c r="U17">
        <f>'raw phase counts ordered'!V21/'raw phase counts ordered'!$F21</f>
        <v>0</v>
      </c>
      <c r="V17">
        <f>'raw phase counts ordered'!W21/'raw phase counts ordered'!$F21</f>
        <v>0</v>
      </c>
      <c r="W17">
        <f>'raw phase counts ordered'!X21/'raw phase counts ordered'!$F21</f>
        <v>0</v>
      </c>
    </row>
    <row r="18" spans="1:23" x14ac:dyDescent="0.2">
      <c r="A18" t="str">
        <f>'raw phase counts ordered'!B22</f>
        <v>Colony-4595-t3-ps2A-c46-p1-masked</v>
      </c>
      <c r="B18" s="2" t="s">
        <v>219</v>
      </c>
      <c r="C18" t="s">
        <v>219</v>
      </c>
      <c r="F18">
        <f>'raw phase counts ordered'!G22/'raw phase counts ordered'!$F22</f>
        <v>1.6289592760180997E-2</v>
      </c>
      <c r="G18">
        <f>'raw phase counts ordered'!H22/'raw phase counts ordered'!$F22</f>
        <v>7.2398190045248872E-3</v>
      </c>
      <c r="H18">
        <f>'raw phase counts ordered'!I22/'raw phase counts ordered'!$F22</f>
        <v>0</v>
      </c>
      <c r="I18">
        <f>'raw phase counts ordered'!J22/'raw phase counts ordered'!$F22</f>
        <v>0</v>
      </c>
      <c r="J18">
        <f>'raw phase counts ordered'!K22/'raw phase counts ordered'!$F22</f>
        <v>0</v>
      </c>
      <c r="K18">
        <f>'raw phase counts ordered'!L22/'raw phase counts ordered'!$F22</f>
        <v>0</v>
      </c>
      <c r="L18">
        <f>'raw phase counts ordered'!M22/'raw phase counts ordered'!$F22</f>
        <v>0</v>
      </c>
      <c r="M18">
        <f>'raw phase counts ordered'!N22/'raw phase counts ordered'!$F22</f>
        <v>0</v>
      </c>
      <c r="N18">
        <f>'raw phase counts ordered'!O22/'raw phase counts ordered'!$F22</f>
        <v>0</v>
      </c>
      <c r="O18">
        <f>'raw phase counts ordered'!P22/'raw phase counts ordered'!$F22</f>
        <v>0</v>
      </c>
      <c r="P18">
        <f>'raw phase counts ordered'!Q22/'raw phase counts ordered'!$F22</f>
        <v>0.21719457013574661</v>
      </c>
      <c r="Q18">
        <f>'raw phase counts ordered'!R22/'raw phase counts ordered'!$F22</f>
        <v>8.9592760180995476E-2</v>
      </c>
      <c r="R18">
        <f>'raw phase counts ordered'!S22/'raw phase counts ordered'!$F22</f>
        <v>7.6923076923076927E-2</v>
      </c>
      <c r="S18">
        <f>'raw phase counts ordered'!T22/'raw phase counts ordered'!$F22</f>
        <v>0.59276018099547512</v>
      </c>
      <c r="T18">
        <f>'raw phase counts ordered'!U22/'raw phase counts ordered'!$F22</f>
        <v>0</v>
      </c>
      <c r="U18">
        <f>'raw phase counts ordered'!V22/'raw phase counts ordered'!$F22</f>
        <v>0</v>
      </c>
      <c r="V18">
        <f>'raw phase counts ordered'!W22/'raw phase counts ordered'!$F22</f>
        <v>0</v>
      </c>
      <c r="W18">
        <f>'raw phase counts ordered'!X22/'raw phase counts ordered'!$F22</f>
        <v>0</v>
      </c>
    </row>
    <row r="19" spans="1:23" x14ac:dyDescent="0.2">
      <c r="A19" t="str">
        <f>'raw phase counts ordered'!B23</f>
        <v>Colony-4595-t3-ps2A-c43-p1-masked</v>
      </c>
      <c r="B19" s="2" t="s">
        <v>218</v>
      </c>
      <c r="C19" t="s">
        <v>218</v>
      </c>
      <c r="D19" t="s">
        <v>296</v>
      </c>
      <c r="F19">
        <f>'raw phase counts ordered'!G23/'raw phase counts ordered'!$F23</f>
        <v>0</v>
      </c>
      <c r="G19">
        <f>'raw phase counts ordered'!H23/'raw phase counts ordered'!$F23</f>
        <v>0</v>
      </c>
      <c r="H19">
        <f>'raw phase counts ordered'!I23/'raw phase counts ordered'!$F23</f>
        <v>0</v>
      </c>
      <c r="I19">
        <f>'raw phase counts ordered'!J23/'raw phase counts ordered'!$F23</f>
        <v>0</v>
      </c>
      <c r="J19">
        <f>'raw phase counts ordered'!K23/'raw phase counts ordered'!$F23</f>
        <v>1.3278008298755186E-2</v>
      </c>
      <c r="K19">
        <f>'raw phase counts ordered'!L23/'raw phase counts ordered'!$F23</f>
        <v>0</v>
      </c>
      <c r="L19">
        <f>'raw phase counts ordered'!M23/'raw phase counts ordered'!$F23</f>
        <v>0</v>
      </c>
      <c r="M19">
        <f>'raw phase counts ordered'!N23/'raw phase counts ordered'!$F23</f>
        <v>0</v>
      </c>
      <c r="N19">
        <f>'raw phase counts ordered'!O23/'raw phase counts ordered'!$F23</f>
        <v>0</v>
      </c>
      <c r="O19">
        <f>'raw phase counts ordered'!P23/'raw phase counts ordered'!$F23</f>
        <v>0</v>
      </c>
      <c r="P19">
        <f>'raw phase counts ordered'!Q23/'raw phase counts ordered'!$F23</f>
        <v>0.98672199170124486</v>
      </c>
      <c r="Q19">
        <f>'raw phase counts ordered'!R23/'raw phase counts ordered'!$F23</f>
        <v>0</v>
      </c>
      <c r="R19">
        <f>'raw phase counts ordered'!S23/'raw phase counts ordered'!$F23</f>
        <v>0</v>
      </c>
      <c r="S19">
        <f>'raw phase counts ordered'!T23/'raw phase counts ordered'!$F23</f>
        <v>0</v>
      </c>
      <c r="T19">
        <f>'raw phase counts ordered'!U23/'raw phase counts ordered'!$F23</f>
        <v>0</v>
      </c>
      <c r="U19">
        <f>'raw phase counts ordered'!V23/'raw phase counts ordered'!$F23</f>
        <v>0</v>
      </c>
      <c r="V19">
        <f>'raw phase counts ordered'!W23/'raw phase counts ordered'!$F23</f>
        <v>0</v>
      </c>
      <c r="W19">
        <f>'raw phase counts ordered'!X23/'raw phase counts ordered'!$F23</f>
        <v>0</v>
      </c>
    </row>
    <row r="20" spans="1:23" x14ac:dyDescent="0.2">
      <c r="A20" t="str">
        <f>'raw phase counts ordered'!B24</f>
        <v>Colony-4595-t3-ps2A-c43-p2-masked</v>
      </c>
      <c r="B20" s="2" t="s">
        <v>218</v>
      </c>
      <c r="C20" t="s">
        <v>249</v>
      </c>
      <c r="D20" t="s">
        <v>250</v>
      </c>
      <c r="F20">
        <f>'raw phase counts ordered'!G24/'raw phase counts ordered'!$F24</f>
        <v>0</v>
      </c>
      <c r="G20">
        <f>'raw phase counts ordered'!H24/'raw phase counts ordered'!$F24</f>
        <v>0</v>
      </c>
      <c r="H20">
        <f>'raw phase counts ordered'!I24/'raw phase counts ordered'!$F24</f>
        <v>0</v>
      </c>
      <c r="I20">
        <f>'raw phase counts ordered'!J24/'raw phase counts ordered'!$F24</f>
        <v>0</v>
      </c>
      <c r="J20">
        <f>'raw phase counts ordered'!K24/'raw phase counts ordered'!$F24</f>
        <v>0</v>
      </c>
      <c r="K20">
        <f>'raw phase counts ordered'!L24/'raw phase counts ordered'!$F24</f>
        <v>0</v>
      </c>
      <c r="L20">
        <f>'raw phase counts ordered'!M24/'raw phase counts ordered'!$F24</f>
        <v>0</v>
      </c>
      <c r="M20">
        <f>'raw phase counts ordered'!N24/'raw phase counts ordered'!$F24</f>
        <v>0</v>
      </c>
      <c r="N20">
        <f>'raw phase counts ordered'!O24/'raw phase counts ordered'!$F24</f>
        <v>0</v>
      </c>
      <c r="O20">
        <f>'raw phase counts ordered'!P24/'raw phase counts ordered'!$F24</f>
        <v>0</v>
      </c>
      <c r="P20">
        <f>'raw phase counts ordered'!Q24/'raw phase counts ordered'!$F24</f>
        <v>3.8304808475957623E-2</v>
      </c>
      <c r="Q20">
        <f>'raw phase counts ordered'!R24/'raw phase counts ordered'!$F24</f>
        <v>0</v>
      </c>
      <c r="R20">
        <f>'raw phase counts ordered'!S24/'raw phase counts ordered'!$F24</f>
        <v>0.96169519152404237</v>
      </c>
      <c r="S20">
        <f>'raw phase counts ordered'!T24/'raw phase counts ordered'!$F24</f>
        <v>0</v>
      </c>
      <c r="T20">
        <f>'raw phase counts ordered'!U24/'raw phase counts ordered'!$F24</f>
        <v>0</v>
      </c>
      <c r="U20">
        <f>'raw phase counts ordered'!V24/'raw phase counts ordered'!$F24</f>
        <v>0</v>
      </c>
      <c r="V20">
        <f>'raw phase counts ordered'!W24/'raw phase counts ordered'!$F24</f>
        <v>0</v>
      </c>
      <c r="W20">
        <f>'raw phase counts ordered'!X24/'raw phase counts ordered'!$F24</f>
        <v>0</v>
      </c>
    </row>
    <row r="21" spans="1:23" x14ac:dyDescent="0.2">
      <c r="A21" t="str">
        <f>'raw phase counts ordered'!B25</f>
        <v>Colony-4595-t3-ps2A-c43-p3-masked</v>
      </c>
      <c r="B21" s="2" t="s">
        <v>222</v>
      </c>
      <c r="C21" t="s">
        <v>222</v>
      </c>
      <c r="D21" t="s">
        <v>297</v>
      </c>
      <c r="E21" t="s">
        <v>20</v>
      </c>
      <c r="F21">
        <f>'raw phase counts ordered'!G25/'raw phase counts ordered'!$F25</f>
        <v>1.5151515151515152E-2</v>
      </c>
      <c r="G21">
        <f>'raw phase counts ordered'!H25/'raw phase counts ordered'!$F25</f>
        <v>0</v>
      </c>
      <c r="H21">
        <f>'raw phase counts ordered'!I25/'raw phase counts ordered'!$F25</f>
        <v>0</v>
      </c>
      <c r="I21">
        <f>'raw phase counts ordered'!J25/'raw phase counts ordered'!$F25</f>
        <v>0</v>
      </c>
      <c r="J21">
        <f>'raw phase counts ordered'!K25/'raw phase counts ordered'!$F25</f>
        <v>0</v>
      </c>
      <c r="K21">
        <f>'raw phase counts ordered'!L25/'raw phase counts ordered'!$F25</f>
        <v>0</v>
      </c>
      <c r="L21">
        <f>'raw phase counts ordered'!M25/'raw phase counts ordered'!$F25</f>
        <v>0</v>
      </c>
      <c r="M21">
        <f>'raw phase counts ordered'!N25/'raw phase counts ordered'!$F25</f>
        <v>0</v>
      </c>
      <c r="N21">
        <f>'raw phase counts ordered'!O25/'raw phase counts ordered'!$F25</f>
        <v>0</v>
      </c>
      <c r="O21">
        <f>'raw phase counts ordered'!P25/'raw phase counts ordered'!$F25</f>
        <v>0</v>
      </c>
      <c r="P21">
        <f>'raw phase counts ordered'!Q25/'raw phase counts ordered'!$F25</f>
        <v>1.594896331738437E-3</v>
      </c>
      <c r="Q21">
        <f>'raw phase counts ordered'!R25/'raw phase counts ordered'!$F25</f>
        <v>0.37639553429027112</v>
      </c>
      <c r="R21">
        <f>'raw phase counts ordered'!S25/'raw phase counts ordered'!$F25</f>
        <v>5.3429027113237638E-2</v>
      </c>
      <c r="S21">
        <f>'raw phase counts ordered'!T25/'raw phase counts ordered'!$F25</f>
        <v>0.5534290271132376</v>
      </c>
      <c r="T21">
        <f>'raw phase counts ordered'!U25/'raw phase counts ordered'!$F25</f>
        <v>0</v>
      </c>
      <c r="U21">
        <f>'raw phase counts ordered'!V25/'raw phase counts ordered'!$F25</f>
        <v>0</v>
      </c>
      <c r="V21">
        <f>'raw phase counts ordered'!W25/'raw phase counts ordered'!$F25</f>
        <v>0</v>
      </c>
      <c r="W21">
        <f>'raw phase counts ordered'!X25/'raw phase counts ordered'!$F25</f>
        <v>0</v>
      </c>
    </row>
    <row r="22" spans="1:23" x14ac:dyDescent="0.2">
      <c r="A22" t="str">
        <f>'raw phase counts ordered'!B26</f>
        <v>Colony-4595-t3-ps2A-c43-p4-masked</v>
      </c>
      <c r="B22" s="2" t="s">
        <v>222</v>
      </c>
      <c r="C22" t="s">
        <v>222</v>
      </c>
      <c r="D22" t="s">
        <v>298</v>
      </c>
      <c r="E22" t="s">
        <v>20</v>
      </c>
      <c r="F22">
        <f>'raw phase counts ordered'!G26/'raw phase counts ordered'!$F26</f>
        <v>0.22667694680030839</v>
      </c>
      <c r="G22">
        <f>'raw phase counts ordered'!H26/'raw phase counts ordered'!$F26</f>
        <v>0.1040863531225906</v>
      </c>
      <c r="H22">
        <f>'raw phase counts ordered'!I26/'raw phase counts ordered'!$F26</f>
        <v>0</v>
      </c>
      <c r="I22">
        <f>'raw phase counts ordered'!J26/'raw phase counts ordered'!$F26</f>
        <v>0</v>
      </c>
      <c r="J22">
        <f>'raw phase counts ordered'!K26/'raw phase counts ordered'!$F26</f>
        <v>0</v>
      </c>
      <c r="K22">
        <f>'raw phase counts ordered'!L26/'raw phase counts ordered'!$F26</f>
        <v>0</v>
      </c>
      <c r="L22">
        <f>'raw phase counts ordered'!M26/'raw phase counts ordered'!$F26</f>
        <v>0</v>
      </c>
      <c r="M22">
        <f>'raw phase counts ordered'!N26/'raw phase counts ordered'!$F26</f>
        <v>0</v>
      </c>
      <c r="N22">
        <f>'raw phase counts ordered'!O26/'raw phase counts ordered'!$F26</f>
        <v>0</v>
      </c>
      <c r="O22">
        <f>'raw phase counts ordered'!P26/'raw phase counts ordered'!$F26</f>
        <v>0</v>
      </c>
      <c r="P22">
        <f>'raw phase counts ordered'!Q26/'raw phase counts ordered'!$F26</f>
        <v>0</v>
      </c>
      <c r="Q22">
        <f>'raw phase counts ordered'!R26/'raw phase counts ordered'!$F26</f>
        <v>0</v>
      </c>
      <c r="R22">
        <f>'raw phase counts ordered'!S26/'raw phase counts ordered'!$F26</f>
        <v>0</v>
      </c>
      <c r="S22">
        <f>'raw phase counts ordered'!T26/'raw phase counts ordered'!$F26</f>
        <v>0</v>
      </c>
      <c r="T22">
        <f>'raw phase counts ordered'!U26/'raw phase counts ordered'!$F26</f>
        <v>0</v>
      </c>
      <c r="U22">
        <f>'raw phase counts ordered'!V26/'raw phase counts ordered'!$F26</f>
        <v>0.66923670007710101</v>
      </c>
      <c r="V22">
        <f>'raw phase counts ordered'!W26/'raw phase counts ordered'!$F26</f>
        <v>0</v>
      </c>
      <c r="W22">
        <f>'raw phase counts ordered'!X26/'raw phase counts ordered'!$F26</f>
        <v>0</v>
      </c>
    </row>
    <row r="23" spans="1:23" x14ac:dyDescent="0.2">
      <c r="A23" t="str">
        <f>'raw phase counts ordered'!B27</f>
        <v>Colony-4595-t3-ps2A-c43-p5-masked</v>
      </c>
      <c r="B23" s="2" t="s">
        <v>219</v>
      </c>
      <c r="C23" t="s">
        <v>219</v>
      </c>
      <c r="D23" t="s">
        <v>299</v>
      </c>
      <c r="E23" t="s">
        <v>20</v>
      </c>
      <c r="F23">
        <f>'raw phase counts ordered'!G27/'raw phase counts ordered'!$F27</f>
        <v>0.19116397621070519</v>
      </c>
      <c r="G23">
        <f>'raw phase counts ordered'!H27/'raw phase counts ordered'!$F27</f>
        <v>4.248088360237893E-3</v>
      </c>
      <c r="H23">
        <f>'raw phase counts ordered'!I27/'raw phase counts ordered'!$F27</f>
        <v>0</v>
      </c>
      <c r="I23">
        <f>'raw phase counts ordered'!J27/'raw phase counts ordered'!$F27</f>
        <v>0</v>
      </c>
      <c r="J23">
        <f>'raw phase counts ordered'!K27/'raw phase counts ordered'!$F27</f>
        <v>8.4961767204757861E-4</v>
      </c>
      <c r="K23">
        <f>'raw phase counts ordered'!L27/'raw phase counts ordered'!$F27</f>
        <v>0</v>
      </c>
      <c r="L23">
        <f>'raw phase counts ordered'!M27/'raw phase counts ordered'!$F27</f>
        <v>0</v>
      </c>
      <c r="M23">
        <f>'raw phase counts ordered'!N27/'raw phase counts ordered'!$F27</f>
        <v>0</v>
      </c>
      <c r="N23">
        <f>'raw phase counts ordered'!O27/'raw phase counts ordered'!$F27</f>
        <v>0</v>
      </c>
      <c r="O23">
        <f>'raw phase counts ordered'!P27/'raw phase counts ordered'!$F27</f>
        <v>0</v>
      </c>
      <c r="P23">
        <f>'raw phase counts ordered'!Q27/'raw phase counts ordered'!$F27</f>
        <v>0.58113848768054377</v>
      </c>
      <c r="Q23">
        <f>'raw phase counts ordered'!R27/'raw phase counts ordered'!$F27</f>
        <v>0.13763806287170774</v>
      </c>
      <c r="R23">
        <f>'raw phase counts ordered'!S27/'raw phase counts ordered'!$F27</f>
        <v>5.352591333899745E-2</v>
      </c>
      <c r="S23">
        <f>'raw phase counts ordered'!T27/'raw phase counts ordered'!$F27</f>
        <v>2.7187765505522515E-2</v>
      </c>
      <c r="T23">
        <f>'raw phase counts ordered'!U27/'raw phase counts ordered'!$F27</f>
        <v>0</v>
      </c>
      <c r="U23">
        <f>'raw phase counts ordered'!V27/'raw phase counts ordered'!$F27</f>
        <v>4.248088360237893E-3</v>
      </c>
      <c r="V23">
        <f>'raw phase counts ordered'!W27/'raw phase counts ordered'!$F27</f>
        <v>0</v>
      </c>
      <c r="W23">
        <f>'raw phase counts ordered'!X27/'raw phase counts ordered'!$F27</f>
        <v>0</v>
      </c>
    </row>
    <row r="24" spans="1:23" x14ac:dyDescent="0.2">
      <c r="A24" t="str">
        <f>'raw phase counts ordered'!B28</f>
        <v>Colony-4595-t3-ps3A-c30-p1-masked</v>
      </c>
      <c r="B24" s="2" t="s">
        <v>219</v>
      </c>
      <c r="C24" t="s">
        <v>219</v>
      </c>
      <c r="D24" t="s">
        <v>306</v>
      </c>
      <c r="E24" t="s">
        <v>20</v>
      </c>
      <c r="F24">
        <f>'raw phase counts ordered'!G28/'raw phase counts ordered'!$F28</f>
        <v>0.13368983957219252</v>
      </c>
      <c r="G24">
        <f>'raw phase counts ordered'!H28/'raw phase counts ordered'!$F28</f>
        <v>8.0213903743315516E-3</v>
      </c>
      <c r="H24">
        <f>'raw phase counts ordered'!I28/'raw phase counts ordered'!$F28</f>
        <v>0</v>
      </c>
      <c r="I24">
        <f>'raw phase counts ordered'!J28/'raw phase counts ordered'!$F28</f>
        <v>0</v>
      </c>
      <c r="J24">
        <f>'raw phase counts ordered'!K28/'raw phase counts ordered'!$F28</f>
        <v>8.9126559714795004E-4</v>
      </c>
      <c r="K24">
        <f>'raw phase counts ordered'!L28/'raw phase counts ordered'!$F28</f>
        <v>0</v>
      </c>
      <c r="L24">
        <f>'raw phase counts ordered'!M28/'raw phase counts ordered'!$F28</f>
        <v>0</v>
      </c>
      <c r="M24">
        <f>'raw phase counts ordered'!N28/'raw phase counts ordered'!$F28</f>
        <v>0</v>
      </c>
      <c r="N24">
        <f>'raw phase counts ordered'!O28/'raw phase counts ordered'!$F28</f>
        <v>0</v>
      </c>
      <c r="O24">
        <f>'raw phase counts ordered'!P28/'raw phase counts ordered'!$F28</f>
        <v>0</v>
      </c>
      <c r="P24">
        <f>'raw phase counts ordered'!Q28/'raw phase counts ordered'!$F28</f>
        <v>0.50089126559714792</v>
      </c>
      <c r="Q24">
        <f>'raw phase counts ordered'!R28/'raw phase counts ordered'!$F28</f>
        <v>8.0213903743315509E-2</v>
      </c>
      <c r="R24">
        <f>'raw phase counts ordered'!S28/'raw phase counts ordered'!$F28</f>
        <v>3.0303030303030304E-2</v>
      </c>
      <c r="S24">
        <f>'raw phase counts ordered'!T28/'raw phase counts ordered'!$F28</f>
        <v>0.24598930481283424</v>
      </c>
      <c r="T24">
        <f>'raw phase counts ordered'!U28/'raw phase counts ordered'!$F28</f>
        <v>0</v>
      </c>
      <c r="U24">
        <f>'raw phase counts ordered'!V28/'raw phase counts ordered'!$F28</f>
        <v>0</v>
      </c>
      <c r="V24">
        <f>'raw phase counts ordered'!W28/'raw phase counts ordered'!$F28</f>
        <v>0</v>
      </c>
      <c r="W24">
        <f>'raw phase counts ordered'!X28/'raw phase counts ordered'!$F28</f>
        <v>0</v>
      </c>
    </row>
    <row r="25" spans="1:23" x14ac:dyDescent="0.2">
      <c r="A25" t="str">
        <f>'raw phase counts ordered'!B29</f>
        <v>Colony-4595-t3-ps3A-c30-p2-masked</v>
      </c>
      <c r="B25" s="2" t="s">
        <v>218</v>
      </c>
      <c r="C25" t="s">
        <v>218</v>
      </c>
      <c r="D25" t="s">
        <v>293</v>
      </c>
      <c r="F25">
        <f>'raw phase counts ordered'!G29/'raw phase counts ordered'!$F29</f>
        <v>0</v>
      </c>
      <c r="G25">
        <f>'raw phase counts ordered'!H29/'raw phase counts ordered'!$F29</f>
        <v>0</v>
      </c>
      <c r="H25">
        <f>'raw phase counts ordered'!I29/'raw phase counts ordered'!$F29</f>
        <v>0</v>
      </c>
      <c r="I25">
        <f>'raw phase counts ordered'!J29/'raw phase counts ordered'!$F29</f>
        <v>0</v>
      </c>
      <c r="J25">
        <f>'raw phase counts ordered'!K29/'raw phase counts ordered'!$F29</f>
        <v>0</v>
      </c>
      <c r="K25">
        <f>'raw phase counts ordered'!L29/'raw phase counts ordered'!$F29</f>
        <v>0</v>
      </c>
      <c r="L25">
        <f>'raw phase counts ordered'!M29/'raw phase counts ordered'!$F29</f>
        <v>0</v>
      </c>
      <c r="M25">
        <f>'raw phase counts ordered'!N29/'raw phase counts ordered'!$F29</f>
        <v>0</v>
      </c>
      <c r="N25">
        <f>'raw phase counts ordered'!O29/'raw phase counts ordered'!$F29</f>
        <v>0</v>
      </c>
      <c r="O25">
        <f>'raw phase counts ordered'!P29/'raw phase counts ordered'!$F29</f>
        <v>0</v>
      </c>
      <c r="P25">
        <f>'raw phase counts ordered'!Q29/'raw phase counts ordered'!$F29</f>
        <v>1</v>
      </c>
      <c r="Q25">
        <f>'raw phase counts ordered'!R29/'raw phase counts ordered'!$F29</f>
        <v>0</v>
      </c>
      <c r="R25">
        <f>'raw phase counts ordered'!S29/'raw phase counts ordered'!$F29</f>
        <v>0</v>
      </c>
      <c r="S25">
        <f>'raw phase counts ordered'!T29/'raw phase counts ordered'!$F29</f>
        <v>0</v>
      </c>
      <c r="T25">
        <f>'raw phase counts ordered'!U29/'raw phase counts ordered'!$F29</f>
        <v>0</v>
      </c>
      <c r="U25">
        <f>'raw phase counts ordered'!V29/'raw phase counts ordered'!$F29</f>
        <v>0</v>
      </c>
      <c r="V25">
        <f>'raw phase counts ordered'!W29/'raw phase counts ordered'!$F29</f>
        <v>0</v>
      </c>
      <c r="W25">
        <f>'raw phase counts ordered'!X29/'raw phase counts ordered'!$F29</f>
        <v>0</v>
      </c>
    </row>
    <row r="26" spans="1:23" x14ac:dyDescent="0.2">
      <c r="A26" t="str">
        <f>'raw phase counts ordered'!B30</f>
        <v>Colony-4595-t3-ps3A-c30-p3-masked</v>
      </c>
      <c r="B26" s="2" t="s">
        <v>220</v>
      </c>
      <c r="F26">
        <f>'raw phase counts ordered'!G30/'raw phase counts ordered'!$F30</f>
        <v>0.16250000000000001</v>
      </c>
      <c r="G26">
        <f>'raw phase counts ordered'!H30/'raw phase counts ordered'!$F30</f>
        <v>0.83214285714285718</v>
      </c>
      <c r="H26">
        <f>'raw phase counts ordered'!I30/'raw phase counts ordered'!$F30</f>
        <v>0</v>
      </c>
      <c r="I26">
        <f>'raw phase counts ordered'!J30/'raw phase counts ordered'!$F30</f>
        <v>0</v>
      </c>
      <c r="J26">
        <f>'raw phase counts ordered'!K30/'raw phase counts ordered'!$F30</f>
        <v>0</v>
      </c>
      <c r="K26">
        <f>'raw phase counts ordered'!L30/'raw phase counts ordered'!$F30</f>
        <v>0</v>
      </c>
      <c r="L26">
        <f>'raw phase counts ordered'!M30/'raw phase counts ordered'!$F30</f>
        <v>0</v>
      </c>
      <c r="M26">
        <f>'raw phase counts ordered'!N30/'raw phase counts ordered'!$F30</f>
        <v>0</v>
      </c>
      <c r="N26">
        <f>'raw phase counts ordered'!O30/'raw phase counts ordered'!$F30</f>
        <v>0</v>
      </c>
      <c r="O26">
        <f>'raw phase counts ordered'!P30/'raw phase counts ordered'!$F30</f>
        <v>0</v>
      </c>
      <c r="P26">
        <f>'raw phase counts ordered'!Q30/'raw phase counts ordered'!$F30</f>
        <v>0</v>
      </c>
      <c r="Q26">
        <f>'raw phase counts ordered'!R30/'raw phase counts ordered'!$F30</f>
        <v>0</v>
      </c>
      <c r="R26">
        <f>'raw phase counts ordered'!S30/'raw phase counts ordered'!$F30</f>
        <v>5.3571428571428572E-3</v>
      </c>
      <c r="S26">
        <f>'raw phase counts ordered'!T30/'raw phase counts ordered'!$F30</f>
        <v>0</v>
      </c>
      <c r="T26">
        <f>'raw phase counts ordered'!U30/'raw phase counts ordered'!$F30</f>
        <v>0</v>
      </c>
      <c r="U26">
        <f>'raw phase counts ordered'!V30/'raw phase counts ordered'!$F30</f>
        <v>0</v>
      </c>
      <c r="V26">
        <f>'raw phase counts ordered'!W30/'raw phase counts ordered'!$F30</f>
        <v>0</v>
      </c>
      <c r="W26">
        <f>'raw phase counts ordered'!X30/'raw phase counts ordered'!$F30</f>
        <v>0</v>
      </c>
    </row>
    <row r="27" spans="1:23" x14ac:dyDescent="0.2">
      <c r="A27" t="str">
        <f>'raw phase counts ordered'!B31</f>
        <v>Colony-4595-t3-ps3A-c5-p1-masked</v>
      </c>
      <c r="B27" s="2" t="s">
        <v>218</v>
      </c>
      <c r="C27" t="s">
        <v>218</v>
      </c>
      <c r="D27" t="s">
        <v>293</v>
      </c>
      <c r="F27">
        <f>'raw phase counts ordered'!G31/'raw phase counts ordered'!$F31</f>
        <v>0</v>
      </c>
      <c r="G27">
        <f>'raw phase counts ordered'!H31/'raw phase counts ordered'!$F31</f>
        <v>0</v>
      </c>
      <c r="H27">
        <f>'raw phase counts ordered'!I31/'raw phase counts ordered'!$F31</f>
        <v>0</v>
      </c>
      <c r="I27">
        <f>'raw phase counts ordered'!J31/'raw phase counts ordered'!$F31</f>
        <v>0</v>
      </c>
      <c r="J27">
        <f>'raw phase counts ordered'!K31/'raw phase counts ordered'!$F31</f>
        <v>0</v>
      </c>
      <c r="K27">
        <f>'raw phase counts ordered'!L31/'raw phase counts ordered'!$F31</f>
        <v>0</v>
      </c>
      <c r="L27">
        <f>'raw phase counts ordered'!M31/'raw phase counts ordered'!$F31</f>
        <v>0</v>
      </c>
      <c r="M27">
        <f>'raw phase counts ordered'!N31/'raw phase counts ordered'!$F31</f>
        <v>0</v>
      </c>
      <c r="N27">
        <f>'raw phase counts ordered'!O31/'raw phase counts ordered'!$F31</f>
        <v>0</v>
      </c>
      <c r="O27">
        <f>'raw phase counts ordered'!P31/'raw phase counts ordered'!$F31</f>
        <v>0</v>
      </c>
      <c r="P27">
        <f>'raw phase counts ordered'!Q31/'raw phase counts ordered'!$F31</f>
        <v>1</v>
      </c>
      <c r="Q27">
        <f>'raw phase counts ordered'!R31/'raw phase counts ordered'!$F31</f>
        <v>0</v>
      </c>
      <c r="R27">
        <f>'raw phase counts ordered'!S31/'raw phase counts ordered'!$F31</f>
        <v>0</v>
      </c>
      <c r="S27">
        <f>'raw phase counts ordered'!T31/'raw phase counts ordered'!$F31</f>
        <v>0</v>
      </c>
      <c r="T27">
        <f>'raw phase counts ordered'!U31/'raw phase counts ordered'!$F31</f>
        <v>0</v>
      </c>
      <c r="U27">
        <f>'raw phase counts ordered'!V31/'raw phase counts ordered'!$F31</f>
        <v>0</v>
      </c>
      <c r="V27">
        <f>'raw phase counts ordered'!W31/'raw phase counts ordered'!$F31</f>
        <v>0</v>
      </c>
      <c r="W27">
        <f>'raw phase counts ordered'!X31/'raw phase counts ordered'!$F31</f>
        <v>0</v>
      </c>
    </row>
    <row r="28" spans="1:23" x14ac:dyDescent="0.2">
      <c r="A28" t="str">
        <f>'raw phase counts ordered'!B32</f>
        <v>Colony-4595-t3-ps3A-c5-p2-masked</v>
      </c>
      <c r="B28" s="2" t="s">
        <v>219</v>
      </c>
      <c r="C28" t="s">
        <v>219</v>
      </c>
      <c r="D28" t="s">
        <v>295</v>
      </c>
      <c r="E28" t="s">
        <v>20</v>
      </c>
      <c r="F28">
        <f>'raw phase counts ordered'!G32/'raw phase counts ordered'!$F32</f>
        <v>2.7833001988071572E-2</v>
      </c>
      <c r="G28">
        <f>'raw phase counts ordered'!H32/'raw phase counts ordered'!$F32</f>
        <v>1.9880715705765406E-3</v>
      </c>
      <c r="H28">
        <f>'raw phase counts ordered'!I32/'raw phase counts ordered'!$F32</f>
        <v>0</v>
      </c>
      <c r="I28">
        <f>'raw phase counts ordered'!J32/'raw phase counts ordered'!$F32</f>
        <v>0</v>
      </c>
      <c r="J28">
        <f>'raw phase counts ordered'!K32/'raw phase counts ordered'!$F32</f>
        <v>0</v>
      </c>
      <c r="K28">
        <f>'raw phase counts ordered'!L32/'raw phase counts ordered'!$F32</f>
        <v>0</v>
      </c>
      <c r="L28">
        <f>'raw phase counts ordered'!M32/'raw phase counts ordered'!$F32</f>
        <v>0</v>
      </c>
      <c r="M28">
        <f>'raw phase counts ordered'!N32/'raw phase counts ordered'!$F32</f>
        <v>0</v>
      </c>
      <c r="N28">
        <f>'raw phase counts ordered'!O32/'raw phase counts ordered'!$F32</f>
        <v>0</v>
      </c>
      <c r="O28">
        <f>'raw phase counts ordered'!P32/'raw phase counts ordered'!$F32</f>
        <v>0</v>
      </c>
      <c r="P28">
        <f>'raw phase counts ordered'!Q32/'raw phase counts ordered'!$F32</f>
        <v>2.186878727634195E-2</v>
      </c>
      <c r="Q28">
        <f>'raw phase counts ordered'!R32/'raw phase counts ordered'!$F32</f>
        <v>0.68787276341948311</v>
      </c>
      <c r="R28">
        <f>'raw phase counts ordered'!S32/'raw phase counts ordered'!$F32</f>
        <v>0.22067594433399601</v>
      </c>
      <c r="S28">
        <f>'raw phase counts ordered'!T32/'raw phase counts ordered'!$F32</f>
        <v>3.9761431411530816E-2</v>
      </c>
      <c r="T28">
        <f>'raw phase counts ordered'!U32/'raw phase counts ordered'!$F32</f>
        <v>0</v>
      </c>
      <c r="U28">
        <f>'raw phase counts ordered'!V32/'raw phase counts ordered'!$F32</f>
        <v>0</v>
      </c>
      <c r="V28">
        <f>'raw phase counts ordered'!W32/'raw phase counts ordered'!$F32</f>
        <v>0</v>
      </c>
      <c r="W28">
        <f>'raw phase counts ordered'!X32/'raw phase counts ordered'!$F32</f>
        <v>0</v>
      </c>
    </row>
    <row r="29" spans="1:23" x14ac:dyDescent="0.2">
      <c r="A29" t="str">
        <f>'raw phase counts ordered'!B33</f>
        <v>Colony-4595-t3-ps3A-c20-p1-masked</v>
      </c>
      <c r="B29" s="2" t="s">
        <v>221</v>
      </c>
      <c r="C29" t="s">
        <v>221</v>
      </c>
      <c r="D29" t="s">
        <v>300</v>
      </c>
      <c r="E29" t="s">
        <v>253</v>
      </c>
      <c r="F29">
        <f>'raw phase counts ordered'!G33/'raw phase counts ordered'!$F33</f>
        <v>0.17195767195767195</v>
      </c>
      <c r="G29">
        <f>'raw phase counts ordered'!H33/'raw phase counts ordered'!$F33</f>
        <v>0</v>
      </c>
      <c r="H29">
        <f>'raw phase counts ordered'!I33/'raw phase counts ordered'!$F33</f>
        <v>0</v>
      </c>
      <c r="I29">
        <f>'raw phase counts ordered'!J33/'raw phase counts ordered'!$F33</f>
        <v>0</v>
      </c>
      <c r="J29">
        <f>'raw phase counts ordered'!K33/'raw phase counts ordered'!$F33</f>
        <v>4.4973544973544971E-2</v>
      </c>
      <c r="K29">
        <f>'raw phase counts ordered'!L33/'raw phase counts ordered'!$F33</f>
        <v>0</v>
      </c>
      <c r="L29">
        <f>'raw phase counts ordered'!M33/'raw phase counts ordered'!$F33</f>
        <v>0</v>
      </c>
      <c r="M29">
        <f>'raw phase counts ordered'!N33/'raw phase counts ordered'!$F33</f>
        <v>0</v>
      </c>
      <c r="N29">
        <f>'raw phase counts ordered'!O33/'raw phase counts ordered'!$F33</f>
        <v>0</v>
      </c>
      <c r="O29">
        <f>'raw phase counts ordered'!P33/'raw phase counts ordered'!$F33</f>
        <v>0</v>
      </c>
      <c r="P29">
        <f>'raw phase counts ordered'!Q33/'raw phase counts ordered'!$F33</f>
        <v>0</v>
      </c>
      <c r="Q29">
        <f>'raw phase counts ordered'!R33/'raw phase counts ordered'!$F33</f>
        <v>0.10052910052910052</v>
      </c>
      <c r="R29">
        <f>'raw phase counts ordered'!S33/'raw phase counts ordered'!$F33</f>
        <v>0</v>
      </c>
      <c r="S29">
        <f>'raw phase counts ordered'!T33/'raw phase counts ordered'!$F33</f>
        <v>3.968253968253968E-2</v>
      </c>
      <c r="T29">
        <f>'raw phase counts ordered'!U33/'raw phase counts ordered'!$F33</f>
        <v>0.3835978835978836</v>
      </c>
      <c r="U29">
        <f>'raw phase counts ordered'!V33/'raw phase counts ordered'!$F33</f>
        <v>0.25925925925925924</v>
      </c>
      <c r="V29">
        <f>'raw phase counts ordered'!W33/'raw phase counts ordered'!$F33</f>
        <v>0</v>
      </c>
      <c r="W29">
        <f>'raw phase counts ordered'!X33/'raw phase counts ordered'!$F33</f>
        <v>0</v>
      </c>
    </row>
    <row r="30" spans="1:23" x14ac:dyDescent="0.2">
      <c r="A30" t="str">
        <f>'raw phase counts ordered'!B34</f>
        <v>Colony-4595-t3-ps3A-c20-p2-masked</v>
      </c>
      <c r="B30" s="2" t="s">
        <v>221</v>
      </c>
      <c r="C30" t="s">
        <v>221</v>
      </c>
      <c r="D30" t="s">
        <v>301</v>
      </c>
      <c r="E30" t="s">
        <v>230</v>
      </c>
      <c r="F30">
        <f>'raw phase counts ordered'!G34/'raw phase counts ordered'!$F34</f>
        <v>0.53100436681222707</v>
      </c>
      <c r="G30">
        <f>'raw phase counts ordered'!H34/'raw phase counts ordered'!$F34</f>
        <v>0</v>
      </c>
      <c r="H30">
        <f>'raw phase counts ordered'!I34/'raw phase counts ordered'!$F34</f>
        <v>0</v>
      </c>
      <c r="I30">
        <f>'raw phase counts ordered'!J34/'raw phase counts ordered'!$F34</f>
        <v>0</v>
      </c>
      <c r="J30">
        <f>'raw phase counts ordered'!K34/'raw phase counts ordered'!$F34</f>
        <v>0.27772925764192141</v>
      </c>
      <c r="K30">
        <f>'raw phase counts ordered'!L34/'raw phase counts ordered'!$F34</f>
        <v>0</v>
      </c>
      <c r="L30">
        <f>'raw phase counts ordered'!M34/'raw phase counts ordered'!$F34</f>
        <v>1.7467248908296944E-3</v>
      </c>
      <c r="M30">
        <f>'raw phase counts ordered'!N34/'raw phase counts ordered'!$F34</f>
        <v>0</v>
      </c>
      <c r="N30">
        <f>'raw phase counts ordered'!O34/'raw phase counts ordered'!$F34</f>
        <v>0</v>
      </c>
      <c r="O30">
        <f>'raw phase counts ordered'!P34/'raw phase counts ordered'!$F34</f>
        <v>0</v>
      </c>
      <c r="P30">
        <f>'raw phase counts ordered'!Q34/'raw phase counts ordered'!$F34</f>
        <v>0</v>
      </c>
      <c r="Q30">
        <f>'raw phase counts ordered'!R34/'raw phase counts ordered'!$F34</f>
        <v>0.10218340611353711</v>
      </c>
      <c r="R30">
        <f>'raw phase counts ordered'!S34/'raw phase counts ordered'!$F34</f>
        <v>0</v>
      </c>
      <c r="S30">
        <f>'raw phase counts ordered'!T34/'raw phase counts ordered'!$F34</f>
        <v>3.6681222707423577E-2</v>
      </c>
      <c r="T30">
        <f>'raw phase counts ordered'!U34/'raw phase counts ordered'!$F34</f>
        <v>4.9781659388646288E-2</v>
      </c>
      <c r="U30">
        <f>'raw phase counts ordered'!V34/'raw phase counts ordered'!$F34</f>
        <v>8.7336244541484718E-4</v>
      </c>
      <c r="V30">
        <f>'raw phase counts ordered'!W34/'raw phase counts ordered'!$F34</f>
        <v>0</v>
      </c>
      <c r="W30">
        <f>'raw phase counts ordered'!X34/'raw phase counts ordered'!$F34</f>
        <v>0</v>
      </c>
    </row>
    <row r="31" spans="1:23" x14ac:dyDescent="0.2">
      <c r="A31" t="str">
        <f>'raw phase counts ordered'!B35</f>
        <v>Colony-4595-t3-ps3A-c21-p1-masked</v>
      </c>
      <c r="B31" s="2" t="s">
        <v>221</v>
      </c>
      <c r="C31" t="s">
        <v>221</v>
      </c>
      <c r="D31" t="s">
        <v>302</v>
      </c>
      <c r="E31" t="s">
        <v>10</v>
      </c>
      <c r="F31">
        <f>'raw phase counts ordered'!G35/'raw phase counts ordered'!$F35</f>
        <v>8.9514066496163683E-2</v>
      </c>
      <c r="G31">
        <f>'raw phase counts ordered'!H35/'raw phase counts ordered'!$F35</f>
        <v>3.5805626598465472E-2</v>
      </c>
      <c r="H31">
        <f>'raw phase counts ordered'!I35/'raw phase counts ordered'!$F35</f>
        <v>0</v>
      </c>
      <c r="I31">
        <f>'raw phase counts ordered'!J35/'raw phase counts ordered'!$F35</f>
        <v>0</v>
      </c>
      <c r="J31">
        <f>'raw phase counts ordered'!K35/'raw phase counts ordered'!$F35</f>
        <v>0.86445012787723785</v>
      </c>
      <c r="K31">
        <f>'raw phase counts ordered'!L35/'raw phase counts ordered'!$F35</f>
        <v>0</v>
      </c>
      <c r="L31">
        <f>'raw phase counts ordered'!M35/'raw phase counts ordered'!$F35</f>
        <v>2.5575447570332483E-3</v>
      </c>
      <c r="M31">
        <f>'raw phase counts ordered'!N35/'raw phase counts ordered'!$F35</f>
        <v>0</v>
      </c>
      <c r="N31">
        <f>'raw phase counts ordered'!O35/'raw phase counts ordered'!$F35</f>
        <v>0</v>
      </c>
      <c r="O31">
        <f>'raw phase counts ordered'!P35/'raw phase counts ordered'!$F35</f>
        <v>0</v>
      </c>
      <c r="P31">
        <f>'raw phase counts ordered'!Q35/'raw phase counts ordered'!$F35</f>
        <v>0</v>
      </c>
      <c r="Q31">
        <f>'raw phase counts ordered'!R35/'raw phase counts ordered'!$F35</f>
        <v>0</v>
      </c>
      <c r="R31">
        <f>'raw phase counts ordered'!S35/'raw phase counts ordered'!$F35</f>
        <v>0</v>
      </c>
      <c r="S31">
        <f>'raw phase counts ordered'!T35/'raw phase counts ordered'!$F35</f>
        <v>0</v>
      </c>
      <c r="T31">
        <f>'raw phase counts ordered'!U35/'raw phase counts ordered'!$F35</f>
        <v>7.6726342710997444E-3</v>
      </c>
      <c r="U31">
        <f>'raw phase counts ordered'!V35/'raw phase counts ordered'!$F35</f>
        <v>0</v>
      </c>
      <c r="V31">
        <f>'raw phase counts ordered'!W35/'raw phase counts ordered'!$F35</f>
        <v>0</v>
      </c>
      <c r="W31">
        <f>'raw phase counts ordered'!X35/'raw phase counts ordered'!$F35</f>
        <v>0</v>
      </c>
    </row>
    <row r="32" spans="1:23" x14ac:dyDescent="0.2">
      <c r="A32" t="str">
        <f>'raw phase counts ordered'!B36</f>
        <v>Colony-4595-t3-ps3A-c36a-p1-masked</v>
      </c>
      <c r="B32" s="2" t="s">
        <v>222</v>
      </c>
      <c r="C32" t="s">
        <v>219</v>
      </c>
      <c r="D32" t="s">
        <v>307</v>
      </c>
      <c r="E32" t="s">
        <v>20</v>
      </c>
      <c r="F32">
        <f>'raw phase counts ordered'!G36/'raw phase counts ordered'!$F36</f>
        <v>0.32739420935412028</v>
      </c>
      <c r="G32">
        <f>'raw phase counts ordered'!H36/'raw phase counts ordered'!$F36</f>
        <v>0</v>
      </c>
      <c r="H32">
        <f>'raw phase counts ordered'!I36/'raw phase counts ordered'!$F36</f>
        <v>0</v>
      </c>
      <c r="I32">
        <f>'raw phase counts ordered'!J36/'raw phase counts ordered'!$F36</f>
        <v>0</v>
      </c>
      <c r="J32">
        <f>'raw phase counts ordered'!K36/'raw phase counts ordered'!$F36</f>
        <v>0</v>
      </c>
      <c r="K32">
        <f>'raw phase counts ordered'!L36/'raw phase counts ordered'!$F36</f>
        <v>0</v>
      </c>
      <c r="L32">
        <f>'raw phase counts ordered'!M36/'raw phase counts ordered'!$F36</f>
        <v>0</v>
      </c>
      <c r="M32">
        <f>'raw phase counts ordered'!N36/'raw phase counts ordered'!$F36</f>
        <v>0</v>
      </c>
      <c r="N32">
        <f>'raw phase counts ordered'!O36/'raw phase counts ordered'!$F36</f>
        <v>0</v>
      </c>
      <c r="O32">
        <f>'raw phase counts ordered'!P36/'raw phase counts ordered'!$F36</f>
        <v>0</v>
      </c>
      <c r="P32">
        <f>'raw phase counts ordered'!Q36/'raw phase counts ordered'!$F36</f>
        <v>0</v>
      </c>
      <c r="Q32">
        <f>'raw phase counts ordered'!R36/'raw phase counts ordered'!$F36</f>
        <v>1.1135857461024499E-2</v>
      </c>
      <c r="R32">
        <f>'raw phase counts ordered'!S36/'raw phase counts ordered'!$F36</f>
        <v>0</v>
      </c>
      <c r="S32">
        <f>'raw phase counts ordered'!T36/'raw phase counts ordered'!$F36</f>
        <v>0.42093541202672607</v>
      </c>
      <c r="T32">
        <f>'raw phase counts ordered'!U36/'raw phase counts ordered'!$F36</f>
        <v>0</v>
      </c>
      <c r="U32">
        <f>'raw phase counts ordered'!V36/'raw phase counts ordered'!$F36</f>
        <v>0.24053452115812918</v>
      </c>
      <c r="V32">
        <f>'raw phase counts ordered'!W36/'raw phase counts ordered'!$F36</f>
        <v>0</v>
      </c>
      <c r="W32">
        <f>'raw phase counts ordered'!X36/'raw phase counts ordered'!$F36</f>
        <v>0</v>
      </c>
    </row>
    <row r="33" spans="1:23" x14ac:dyDescent="0.2">
      <c r="A33" t="str">
        <f>'raw phase counts ordered'!B37</f>
        <v>Colony-4595-t3-ps3A-c36a-p2-masked</v>
      </c>
      <c r="B33" s="2" t="s">
        <v>218</v>
      </c>
      <c r="C33" t="s">
        <v>218</v>
      </c>
      <c r="D33" t="s">
        <v>296</v>
      </c>
      <c r="F33">
        <f>'raw phase counts ordered'!G37/'raw phase counts ordered'!$F37</f>
        <v>0</v>
      </c>
      <c r="G33">
        <f>'raw phase counts ordered'!H37/'raw phase counts ordered'!$F37</f>
        <v>0</v>
      </c>
      <c r="H33">
        <f>'raw phase counts ordered'!I37/'raw phase counts ordered'!$F37</f>
        <v>0</v>
      </c>
      <c r="I33">
        <f>'raw phase counts ordered'!J37/'raw phase counts ordered'!$F37</f>
        <v>0</v>
      </c>
      <c r="J33">
        <f>'raw phase counts ordered'!K37/'raw phase counts ordered'!$F37</f>
        <v>6.3246661981728744E-3</v>
      </c>
      <c r="K33">
        <f>'raw phase counts ordered'!L37/'raw phase counts ordered'!$F37</f>
        <v>0</v>
      </c>
      <c r="L33">
        <f>'raw phase counts ordered'!M37/'raw phase counts ordered'!$F37</f>
        <v>0</v>
      </c>
      <c r="M33">
        <f>'raw phase counts ordered'!N37/'raw phase counts ordered'!$F37</f>
        <v>0</v>
      </c>
      <c r="N33">
        <f>'raw phase counts ordered'!O37/'raw phase counts ordered'!$F37</f>
        <v>0</v>
      </c>
      <c r="O33">
        <f>'raw phase counts ordered'!P37/'raw phase counts ordered'!$F37</f>
        <v>0</v>
      </c>
      <c r="P33">
        <f>'raw phase counts ordered'!Q37/'raw phase counts ordered'!$F37</f>
        <v>0.99367533380182715</v>
      </c>
      <c r="Q33">
        <f>'raw phase counts ordered'!R37/'raw phase counts ordered'!$F37</f>
        <v>0</v>
      </c>
      <c r="R33">
        <f>'raw phase counts ordered'!S37/'raw phase counts ordered'!$F37</f>
        <v>0</v>
      </c>
      <c r="S33">
        <f>'raw phase counts ordered'!T37/'raw phase counts ordered'!$F37</f>
        <v>0</v>
      </c>
      <c r="T33">
        <f>'raw phase counts ordered'!U37/'raw phase counts ordered'!$F37</f>
        <v>0</v>
      </c>
      <c r="U33">
        <f>'raw phase counts ordered'!V37/'raw phase counts ordered'!$F37</f>
        <v>0</v>
      </c>
      <c r="V33">
        <f>'raw phase counts ordered'!W37/'raw phase counts ordered'!$F37</f>
        <v>0</v>
      </c>
      <c r="W33">
        <f>'raw phase counts ordered'!X37/'raw phase counts ordered'!$F37</f>
        <v>0</v>
      </c>
    </row>
    <row r="34" spans="1:23" x14ac:dyDescent="0.2">
      <c r="A34" t="str">
        <f>'raw phase counts ordered'!B38</f>
        <v>Colony-4595-t3-ps3A-c36a-p3-masked</v>
      </c>
      <c r="B34" s="2" t="s">
        <v>220</v>
      </c>
      <c r="F34">
        <f>'raw phase counts ordered'!G38/'raw phase counts ordered'!$F38</f>
        <v>2.1052631578947368E-3</v>
      </c>
      <c r="G34">
        <f>'raw phase counts ordered'!H38/'raw phase counts ordered'!$F38</f>
        <v>0.85263157894736841</v>
      </c>
      <c r="H34">
        <f>'raw phase counts ordered'!I38/'raw phase counts ordered'!$F38</f>
        <v>0</v>
      </c>
      <c r="I34">
        <f>'raw phase counts ordered'!J38/'raw phase counts ordered'!$F38</f>
        <v>0.14526315789473684</v>
      </c>
      <c r="J34">
        <f>'raw phase counts ordered'!K38/'raw phase counts ordered'!$F38</f>
        <v>0</v>
      </c>
      <c r="K34">
        <f>'raw phase counts ordered'!L38/'raw phase counts ordered'!$F38</f>
        <v>0</v>
      </c>
      <c r="L34">
        <f>'raw phase counts ordered'!M38/'raw phase counts ordered'!$F38</f>
        <v>0</v>
      </c>
      <c r="M34">
        <f>'raw phase counts ordered'!N38/'raw phase counts ordered'!$F38</f>
        <v>0</v>
      </c>
      <c r="N34">
        <f>'raw phase counts ordered'!O38/'raw phase counts ordered'!$F38</f>
        <v>0</v>
      </c>
      <c r="O34">
        <f>'raw phase counts ordered'!P38/'raw phase counts ordered'!$F38</f>
        <v>0</v>
      </c>
      <c r="P34">
        <f>'raw phase counts ordered'!Q38/'raw phase counts ordered'!$F38</f>
        <v>0</v>
      </c>
      <c r="Q34">
        <f>'raw phase counts ordered'!R38/'raw phase counts ordered'!$F38</f>
        <v>0</v>
      </c>
      <c r="R34">
        <f>'raw phase counts ordered'!S38/'raw phase counts ordered'!$F38</f>
        <v>0</v>
      </c>
      <c r="S34">
        <f>'raw phase counts ordered'!T38/'raw phase counts ordered'!$F38</f>
        <v>0</v>
      </c>
      <c r="T34">
        <f>'raw phase counts ordered'!U38/'raw phase counts ordered'!$F38</f>
        <v>0</v>
      </c>
      <c r="U34">
        <f>'raw phase counts ordered'!V38/'raw phase counts ordered'!$F38</f>
        <v>0</v>
      </c>
      <c r="V34">
        <f>'raw phase counts ordered'!W38/'raw phase counts ordered'!$F38</f>
        <v>0</v>
      </c>
      <c r="W34">
        <f>'raw phase counts ordered'!X38/'raw phase counts ordered'!$F38</f>
        <v>0</v>
      </c>
    </row>
    <row r="35" spans="1:23" x14ac:dyDescent="0.2">
      <c r="A35" t="str">
        <f>'raw phase counts ordered'!B39</f>
        <v>Colony-4595-t3-ps3A-c37-p1-masked</v>
      </c>
      <c r="B35" s="2" t="s">
        <v>218</v>
      </c>
      <c r="C35" t="s">
        <v>403</v>
      </c>
      <c r="D35" t="s">
        <v>316</v>
      </c>
      <c r="E35" t="s">
        <v>10</v>
      </c>
      <c r="F35">
        <f>'raw phase counts ordered'!G39/'raw phase counts ordered'!$F39</f>
        <v>1.4692378328741965E-2</v>
      </c>
      <c r="G35">
        <f>'raw phase counts ordered'!H39/'raw phase counts ordered'!$F39</f>
        <v>2.8466483011937556E-2</v>
      </c>
      <c r="H35">
        <f>'raw phase counts ordered'!I39/'raw phase counts ordered'!$F39</f>
        <v>0</v>
      </c>
      <c r="I35">
        <f>'raw phase counts ordered'!J39/'raw phase counts ordered'!$F39</f>
        <v>0</v>
      </c>
      <c r="J35">
        <f>'raw phase counts ordered'!K39/'raw phase counts ordered'!$F39</f>
        <v>9.1827364554637281E-4</v>
      </c>
      <c r="K35">
        <f>'raw phase counts ordered'!L39/'raw phase counts ordered'!$F39</f>
        <v>0</v>
      </c>
      <c r="L35">
        <f>'raw phase counts ordered'!M39/'raw phase counts ordered'!$F39</f>
        <v>0</v>
      </c>
      <c r="M35">
        <f>'raw phase counts ordered'!N39/'raw phase counts ordered'!$F39</f>
        <v>0</v>
      </c>
      <c r="N35">
        <f>'raw phase counts ordered'!O39/'raw phase counts ordered'!$F39</f>
        <v>0</v>
      </c>
      <c r="O35">
        <f>'raw phase counts ordered'!P39/'raw phase counts ordered'!$F39</f>
        <v>0</v>
      </c>
      <c r="P35">
        <f>'raw phase counts ordered'!Q39/'raw phase counts ordered'!$F39</f>
        <v>0.32415059687786962</v>
      </c>
      <c r="Q35">
        <f>'raw phase counts ordered'!R39/'raw phase counts ordered'!$F39</f>
        <v>9.1827364554637281E-4</v>
      </c>
      <c r="R35">
        <f>'raw phase counts ordered'!S39/'raw phase counts ordered'!$F39</f>
        <v>0.62534435261707988</v>
      </c>
      <c r="S35">
        <f>'raw phase counts ordered'!T39/'raw phase counts ordered'!$F39</f>
        <v>5.5096418732782371E-3</v>
      </c>
      <c r="T35">
        <f>'raw phase counts ordered'!U39/'raw phase counts ordered'!$F39</f>
        <v>0</v>
      </c>
      <c r="U35">
        <f>'raw phase counts ordered'!V39/'raw phase counts ordered'!$F39</f>
        <v>0</v>
      </c>
      <c r="V35">
        <f>'raw phase counts ordered'!W39/'raw phase counts ordered'!$F39</f>
        <v>0</v>
      </c>
      <c r="W35">
        <f>'raw phase counts ordered'!X39/'raw phase counts ordered'!$F39</f>
        <v>0</v>
      </c>
    </row>
    <row r="36" spans="1:23" x14ac:dyDescent="0.2">
      <c r="A36" t="str">
        <f>'raw phase counts ordered'!B40</f>
        <v>Colony-4595-t3-ps3A-c37-p2-masked</v>
      </c>
      <c r="B36" s="2" t="s">
        <v>219</v>
      </c>
      <c r="C36" t="s">
        <v>219</v>
      </c>
      <c r="D36" t="s">
        <v>308</v>
      </c>
      <c r="E36" t="s">
        <v>20</v>
      </c>
      <c r="F36">
        <f>'raw phase counts ordered'!G40/'raw phase counts ordered'!$F40</f>
        <v>0.28623853211009176</v>
      </c>
      <c r="G36">
        <f>'raw phase counts ordered'!H40/'raw phase counts ordered'!$F40</f>
        <v>0.21009174311926607</v>
      </c>
      <c r="H36">
        <f>'raw phase counts ordered'!I40/'raw phase counts ordered'!$F40</f>
        <v>0</v>
      </c>
      <c r="I36">
        <f>'raw phase counts ordered'!J40/'raw phase counts ordered'!$F40</f>
        <v>0</v>
      </c>
      <c r="J36">
        <f>'raw phase counts ordered'!K40/'raw phase counts ordered'!$F40</f>
        <v>0</v>
      </c>
      <c r="K36">
        <f>'raw phase counts ordered'!L40/'raw phase counts ordered'!$F40</f>
        <v>0</v>
      </c>
      <c r="L36">
        <f>'raw phase counts ordered'!M40/'raw phase counts ordered'!$F40</f>
        <v>0</v>
      </c>
      <c r="M36">
        <f>'raw phase counts ordered'!N40/'raw phase counts ordered'!$F40</f>
        <v>0</v>
      </c>
      <c r="N36">
        <f>'raw phase counts ordered'!O40/'raw phase counts ordered'!$F40</f>
        <v>0</v>
      </c>
      <c r="O36">
        <f>'raw phase counts ordered'!P40/'raw phase counts ordered'!$F40</f>
        <v>0</v>
      </c>
      <c r="P36">
        <f>'raw phase counts ordered'!Q40/'raw phase counts ordered'!$F40</f>
        <v>8.2568807339449546E-3</v>
      </c>
      <c r="Q36">
        <f>'raw phase counts ordered'!R40/'raw phase counts ordered'!$F40</f>
        <v>7.0642201834862389E-2</v>
      </c>
      <c r="R36">
        <f>'raw phase counts ordered'!S40/'raw phase counts ordered'!$F40</f>
        <v>0.25137614678899084</v>
      </c>
      <c r="S36">
        <f>'raw phase counts ordered'!T40/'raw phase counts ordered'!$F40</f>
        <v>0.13944954128440368</v>
      </c>
      <c r="T36">
        <f>'raw phase counts ordered'!U40/'raw phase counts ordered'!$F40</f>
        <v>0</v>
      </c>
      <c r="U36">
        <f>'raw phase counts ordered'!V40/'raw phase counts ordered'!$F40</f>
        <v>3.3944954128440369E-2</v>
      </c>
      <c r="V36">
        <f>'raw phase counts ordered'!W40/'raw phase counts ordered'!$F40</f>
        <v>0</v>
      </c>
      <c r="W36">
        <f>'raw phase counts ordered'!X40/'raw phase counts ordered'!$F40</f>
        <v>0</v>
      </c>
    </row>
    <row r="37" spans="1:23" x14ac:dyDescent="0.2">
      <c r="A37" t="str">
        <f>'raw phase counts ordered'!B41</f>
        <v>Colony-4595-t3-ps3A-c38-p1-masked</v>
      </c>
      <c r="B37" s="2" t="s">
        <v>219</v>
      </c>
      <c r="C37" t="s">
        <v>219</v>
      </c>
      <c r="D37" t="s">
        <v>282</v>
      </c>
      <c r="E37" t="s">
        <v>234</v>
      </c>
      <c r="F37">
        <f>'raw phase counts ordered'!G41/'raw phase counts ordered'!$F41</f>
        <v>6.965174129353234E-2</v>
      </c>
      <c r="G37">
        <f>'raw phase counts ordered'!H41/'raw phase counts ordered'!$F41</f>
        <v>5.8043117744610281E-2</v>
      </c>
      <c r="H37">
        <f>'raw phase counts ordered'!I41/'raw phase counts ordered'!$F41</f>
        <v>0</v>
      </c>
      <c r="I37">
        <f>'raw phase counts ordered'!J41/'raw phase counts ordered'!$F41</f>
        <v>0</v>
      </c>
      <c r="J37">
        <f>'raw phase counts ordered'!K41/'raw phase counts ordered'!$F41</f>
        <v>1.4925373134328358E-2</v>
      </c>
      <c r="K37">
        <f>'raw phase counts ordered'!L41/'raw phase counts ordered'!$F41</f>
        <v>0</v>
      </c>
      <c r="L37">
        <f>'raw phase counts ordered'!M41/'raw phase counts ordered'!$F41</f>
        <v>0</v>
      </c>
      <c r="M37">
        <f>'raw phase counts ordered'!N41/'raw phase counts ordered'!$F41</f>
        <v>0</v>
      </c>
      <c r="N37">
        <f>'raw phase counts ordered'!O41/'raw phase counts ordered'!$F41</f>
        <v>0</v>
      </c>
      <c r="O37">
        <f>'raw phase counts ordered'!P41/'raw phase counts ordered'!$F41</f>
        <v>0</v>
      </c>
      <c r="P37">
        <f>'raw phase counts ordered'!Q41/'raw phase counts ordered'!$F41</f>
        <v>8.8723051409618572E-2</v>
      </c>
      <c r="Q37">
        <f>'raw phase counts ordered'!R41/'raw phase counts ordered'!$F41</f>
        <v>2.3217247097844111E-2</v>
      </c>
      <c r="R37">
        <f>'raw phase counts ordered'!S41/'raw phase counts ordered'!$F41</f>
        <v>4.06301824212272E-2</v>
      </c>
      <c r="S37">
        <f>'raw phase counts ordered'!T41/'raw phase counts ordered'!$F41</f>
        <v>0.64842454394693205</v>
      </c>
      <c r="T37">
        <f>'raw phase counts ordered'!U41/'raw phase counts ordered'!$F41</f>
        <v>5.6384742951907131E-2</v>
      </c>
      <c r="U37">
        <f>'raw phase counts ordered'!V41/'raw phase counts ordered'!$F41</f>
        <v>0</v>
      </c>
      <c r="V37">
        <f>'raw phase counts ordered'!W41/'raw phase counts ordered'!$F41</f>
        <v>0</v>
      </c>
      <c r="W37">
        <f>'raw phase counts ordered'!X41/'raw phase counts ordered'!$F41</f>
        <v>0</v>
      </c>
    </row>
    <row r="38" spans="1:23" x14ac:dyDescent="0.2">
      <c r="A38" t="str">
        <f>'raw phase counts ordered'!B42</f>
        <v>Colony-4595-t3-ps3A-c28a-p1-masked</v>
      </c>
      <c r="B38" s="2" t="s">
        <v>221</v>
      </c>
      <c r="C38" t="s">
        <v>221</v>
      </c>
      <c r="D38" t="s">
        <v>304</v>
      </c>
      <c r="E38" t="s">
        <v>234</v>
      </c>
      <c r="F38">
        <f>'raw phase counts ordered'!G42/'raw phase counts ordered'!$F42</f>
        <v>0.2911169744942832</v>
      </c>
      <c r="G38">
        <f>'raw phase counts ordered'!H42/'raw phase counts ordered'!$F42</f>
        <v>7.4758135444151275E-2</v>
      </c>
      <c r="H38">
        <f>'raw phase counts ordered'!I42/'raw phase counts ordered'!$F42</f>
        <v>0</v>
      </c>
      <c r="I38">
        <f>'raw phase counts ordered'!J42/'raw phase counts ordered'!$F42</f>
        <v>0</v>
      </c>
      <c r="J38">
        <f>'raw phase counts ordered'!K42/'raw phase counts ordered'!$F42</f>
        <v>0</v>
      </c>
      <c r="K38">
        <f>'raw phase counts ordered'!L42/'raw phase counts ordered'!$F42</f>
        <v>0</v>
      </c>
      <c r="L38">
        <f>'raw phase counts ordered'!M42/'raw phase counts ordered'!$F42</f>
        <v>0</v>
      </c>
      <c r="M38">
        <f>'raw phase counts ordered'!N42/'raw phase counts ordered'!$F42</f>
        <v>0</v>
      </c>
      <c r="N38">
        <f>'raw phase counts ordered'!O42/'raw phase counts ordered'!$F42</f>
        <v>0</v>
      </c>
      <c r="O38">
        <f>'raw phase counts ordered'!P42/'raw phase counts ordered'!$F42</f>
        <v>0</v>
      </c>
      <c r="P38">
        <f>'raw phase counts ordered'!Q42/'raw phase counts ordered'!$F42</f>
        <v>0</v>
      </c>
      <c r="Q38">
        <f>'raw phase counts ordered'!R42/'raw phase counts ordered'!$F42</f>
        <v>0.12576956904133685</v>
      </c>
      <c r="R38">
        <f>'raw phase counts ordered'!S42/'raw phase counts ordered'!$F42</f>
        <v>3.5180299032541778E-3</v>
      </c>
      <c r="S38">
        <f>'raw phase counts ordered'!T42/'raw phase counts ordered'!$F42</f>
        <v>0.49604221635883905</v>
      </c>
      <c r="T38">
        <f>'raw phase counts ordered'!U42/'raw phase counts ordered'!$F42</f>
        <v>8.795074758135445E-3</v>
      </c>
      <c r="U38">
        <f>'raw phase counts ordered'!V42/'raw phase counts ordered'!$F42</f>
        <v>0</v>
      </c>
      <c r="V38">
        <f>'raw phase counts ordered'!W42/'raw phase counts ordered'!$F42</f>
        <v>0</v>
      </c>
      <c r="W38">
        <f>'raw phase counts ordered'!X42/'raw phase counts ordered'!$F42</f>
        <v>0</v>
      </c>
    </row>
    <row r="39" spans="1:23" x14ac:dyDescent="0.2">
      <c r="A39" t="str">
        <f>'raw phase counts ordered'!B43</f>
        <v>Colony-4595-t3-ps3A-c28b-p2-masked</v>
      </c>
      <c r="B39" s="2" t="s">
        <v>221</v>
      </c>
      <c r="C39" t="s">
        <v>221</v>
      </c>
      <c r="D39" t="s">
        <v>305</v>
      </c>
      <c r="E39" t="s">
        <v>230</v>
      </c>
      <c r="F39">
        <f>'raw phase counts ordered'!G43/'raw phase counts ordered'!$F43</f>
        <v>8.2706766917293228E-2</v>
      </c>
      <c r="G39">
        <f>'raw phase counts ordered'!H43/'raw phase counts ordered'!$F43</f>
        <v>7.5187969924812026E-3</v>
      </c>
      <c r="H39">
        <f>'raw phase counts ordered'!I43/'raw phase counts ordered'!$F43</f>
        <v>0</v>
      </c>
      <c r="I39">
        <f>'raw phase counts ordered'!J43/'raw phase counts ordered'!$F43</f>
        <v>0</v>
      </c>
      <c r="J39">
        <f>'raw phase counts ordered'!K43/'raw phase counts ordered'!$F43</f>
        <v>0</v>
      </c>
      <c r="K39">
        <f>'raw phase counts ordered'!L43/'raw phase counts ordered'!$F43</f>
        <v>0</v>
      </c>
      <c r="L39">
        <f>'raw phase counts ordered'!M43/'raw phase counts ordered'!$F43</f>
        <v>0</v>
      </c>
      <c r="M39">
        <f>'raw phase counts ordered'!N43/'raw phase counts ordered'!$F43</f>
        <v>0</v>
      </c>
      <c r="N39">
        <f>'raw phase counts ordered'!O43/'raw phase counts ordered'!$F43</f>
        <v>0</v>
      </c>
      <c r="O39">
        <f>'raw phase counts ordered'!P43/'raw phase counts ordered'!$F43</f>
        <v>0</v>
      </c>
      <c r="P39">
        <f>'raw phase counts ordered'!Q43/'raw phase counts ordered'!$F43</f>
        <v>0</v>
      </c>
      <c r="Q39">
        <f>'raw phase counts ordered'!R43/'raw phase counts ordered'!$F43</f>
        <v>0.34586466165413532</v>
      </c>
      <c r="R39">
        <f>'raw phase counts ordered'!S43/'raw phase counts ordered'!$F43</f>
        <v>0</v>
      </c>
      <c r="S39">
        <f>'raw phase counts ordered'!T43/'raw phase counts ordered'!$F43</f>
        <v>0.56390977443609025</v>
      </c>
      <c r="T39">
        <f>'raw phase counts ordered'!U43/'raw phase counts ordered'!$F43</f>
        <v>0</v>
      </c>
      <c r="U39">
        <f>'raw phase counts ordered'!V43/'raw phase counts ordered'!$F43</f>
        <v>0</v>
      </c>
      <c r="V39">
        <f>'raw phase counts ordered'!W43/'raw phase counts ordered'!$F43</f>
        <v>0</v>
      </c>
      <c r="W39">
        <f>'raw phase counts ordered'!X43/'raw phase counts ordered'!$F43</f>
        <v>0</v>
      </c>
    </row>
    <row r="40" spans="1:23" x14ac:dyDescent="0.2">
      <c r="A40" t="str">
        <f>'raw phase counts ordered'!B44</f>
        <v>Colony-4595-t3-ps3A-c44-p1-masked</v>
      </c>
      <c r="B40" s="2" t="s">
        <v>218</v>
      </c>
      <c r="C40" t="s">
        <v>218</v>
      </c>
      <c r="D40" t="s">
        <v>293</v>
      </c>
      <c r="F40">
        <f>'raw phase counts ordered'!G44/'raw phase counts ordered'!$F44</f>
        <v>0</v>
      </c>
      <c r="G40">
        <f>'raw phase counts ordered'!H44/'raw phase counts ordered'!$F44</f>
        <v>3.8197097020626434E-3</v>
      </c>
      <c r="H40">
        <f>'raw phase counts ordered'!I44/'raw phase counts ordered'!$F44</f>
        <v>0</v>
      </c>
      <c r="I40">
        <f>'raw phase counts ordered'!J44/'raw phase counts ordered'!$F44</f>
        <v>0</v>
      </c>
      <c r="J40">
        <f>'raw phase counts ordered'!K44/'raw phase counts ordered'!$F44</f>
        <v>3.0557677616501145E-3</v>
      </c>
      <c r="K40">
        <f>'raw phase counts ordered'!L44/'raw phase counts ordered'!$F44</f>
        <v>0</v>
      </c>
      <c r="L40">
        <f>'raw phase counts ordered'!M44/'raw phase counts ordered'!$F44</f>
        <v>0</v>
      </c>
      <c r="M40">
        <f>'raw phase counts ordered'!N44/'raw phase counts ordered'!$F44</f>
        <v>0</v>
      </c>
      <c r="N40">
        <f>'raw phase counts ordered'!O44/'raw phase counts ordered'!$F44</f>
        <v>0</v>
      </c>
      <c r="O40">
        <f>'raw phase counts ordered'!P44/'raw phase counts ordered'!$F44</f>
        <v>0</v>
      </c>
      <c r="P40">
        <f>'raw phase counts ordered'!Q44/'raw phase counts ordered'!$F44</f>
        <v>0.99312452253628725</v>
      </c>
      <c r="Q40">
        <f>'raw phase counts ordered'!R44/'raw phase counts ordered'!$F44</f>
        <v>0</v>
      </c>
      <c r="R40">
        <f>'raw phase counts ordered'!S44/'raw phase counts ordered'!$F44</f>
        <v>0</v>
      </c>
      <c r="S40">
        <f>'raw phase counts ordered'!T44/'raw phase counts ordered'!$F44</f>
        <v>0</v>
      </c>
      <c r="T40">
        <f>'raw phase counts ordered'!U44/'raw phase counts ordered'!$F44</f>
        <v>0</v>
      </c>
      <c r="U40">
        <f>'raw phase counts ordered'!V44/'raw phase counts ordered'!$F44</f>
        <v>0</v>
      </c>
      <c r="V40">
        <f>'raw phase counts ordered'!W44/'raw phase counts ordered'!$F44</f>
        <v>0</v>
      </c>
      <c r="W40">
        <f>'raw phase counts ordered'!X44/'raw phase counts ordered'!$F44</f>
        <v>0</v>
      </c>
    </row>
    <row r="41" spans="1:23" x14ac:dyDescent="0.2">
      <c r="A41" t="str">
        <f>'raw phase counts ordered'!B45</f>
        <v>Colony-4595-t3-ps3A-c44-p2-masked</v>
      </c>
      <c r="B41" s="2" t="s">
        <v>223</v>
      </c>
      <c r="C41" t="s">
        <v>219</v>
      </c>
      <c r="D41" t="s">
        <v>313</v>
      </c>
      <c r="E41" t="s">
        <v>20</v>
      </c>
      <c r="F41">
        <f>'raw phase counts ordered'!G45/'raw phase counts ordered'!$F45</f>
        <v>3.0487804878048782E-3</v>
      </c>
      <c r="G41">
        <f>'raw phase counts ordered'!H45/'raw phase counts ordered'!$F45</f>
        <v>8.3841463414634151E-3</v>
      </c>
      <c r="H41">
        <f>'raw phase counts ordered'!I45/'raw phase counts ordered'!$F45</f>
        <v>0</v>
      </c>
      <c r="I41">
        <f>'raw phase counts ordered'!J45/'raw phase counts ordered'!$F45</f>
        <v>0</v>
      </c>
      <c r="J41">
        <f>'raw phase counts ordered'!K45/'raw phase counts ordered'!$F45</f>
        <v>7.6219512195121954E-4</v>
      </c>
      <c r="K41">
        <f>'raw phase counts ordered'!L45/'raw phase counts ordered'!$F45</f>
        <v>0</v>
      </c>
      <c r="L41">
        <f>'raw phase counts ordered'!M45/'raw phase counts ordered'!$F45</f>
        <v>0</v>
      </c>
      <c r="M41">
        <f>'raw phase counts ordered'!N45/'raw phase counts ordered'!$F45</f>
        <v>0</v>
      </c>
      <c r="N41">
        <f>'raw phase counts ordered'!O45/'raw phase counts ordered'!$F45</f>
        <v>0</v>
      </c>
      <c r="O41">
        <f>'raw phase counts ordered'!P45/'raw phase counts ordered'!$F45</f>
        <v>0</v>
      </c>
      <c r="P41">
        <f>'raw phase counts ordered'!Q45/'raw phase counts ordered'!$F45</f>
        <v>0.69969512195121952</v>
      </c>
      <c r="Q41">
        <f>'raw phase counts ordered'!R45/'raw phase counts ordered'!$F45</f>
        <v>0.24390243902439024</v>
      </c>
      <c r="R41">
        <f>'raw phase counts ordered'!S45/'raw phase counts ordered'!$F45</f>
        <v>2.2865853658536585E-2</v>
      </c>
      <c r="S41">
        <f>'raw phase counts ordered'!T45/'raw phase counts ordered'!$F45</f>
        <v>2.1341463414634148E-2</v>
      </c>
      <c r="T41">
        <f>'raw phase counts ordered'!U45/'raw phase counts ordered'!$F45</f>
        <v>0</v>
      </c>
      <c r="U41">
        <f>'raw phase counts ordered'!V45/'raw phase counts ordered'!$F45</f>
        <v>0</v>
      </c>
      <c r="V41">
        <f>'raw phase counts ordered'!W45/'raw phase counts ordered'!$F45</f>
        <v>0</v>
      </c>
      <c r="W41">
        <f>'raw phase counts ordered'!X45/'raw phase counts ordered'!$F45</f>
        <v>0</v>
      </c>
    </row>
    <row r="42" spans="1:23" x14ac:dyDescent="0.2">
      <c r="A42" t="str">
        <f>'raw phase counts ordered'!B46</f>
        <v>Colony-4595-t3-ps3A-c41-p1-masked</v>
      </c>
      <c r="B42" s="2" t="s">
        <v>222</v>
      </c>
      <c r="C42" t="s">
        <v>222</v>
      </c>
      <c r="D42" t="s">
        <v>310</v>
      </c>
      <c r="E42" t="s">
        <v>234</v>
      </c>
      <c r="F42">
        <f>'raw phase counts ordered'!G46/'raw phase counts ordered'!$F46</f>
        <v>7.0665571076417424E-2</v>
      </c>
      <c r="G42">
        <f>'raw phase counts ordered'!H46/'raw phase counts ordered'!$F46</f>
        <v>4.1084634346754316E-3</v>
      </c>
      <c r="H42">
        <f>'raw phase counts ordered'!I46/'raw phase counts ordered'!$F46</f>
        <v>0</v>
      </c>
      <c r="I42">
        <f>'raw phase counts ordered'!J46/'raw phase counts ordered'!$F46</f>
        <v>0</v>
      </c>
      <c r="J42">
        <f>'raw phase counts ordered'!K46/'raw phase counts ordered'!$F46</f>
        <v>1.7255546425636811E-2</v>
      </c>
      <c r="K42">
        <f>'raw phase counts ordered'!L46/'raw phase counts ordered'!$F46</f>
        <v>0</v>
      </c>
      <c r="L42">
        <f>'raw phase counts ordered'!M46/'raw phase counts ordered'!$F46</f>
        <v>0</v>
      </c>
      <c r="M42">
        <f>'raw phase counts ordered'!N46/'raw phase counts ordered'!$F46</f>
        <v>0</v>
      </c>
      <c r="N42">
        <f>'raw phase counts ordered'!O46/'raw phase counts ordered'!$F46</f>
        <v>0</v>
      </c>
      <c r="O42">
        <f>'raw phase counts ordered'!P46/'raw phase counts ordered'!$F46</f>
        <v>0</v>
      </c>
      <c r="P42">
        <f>'raw phase counts ordered'!Q46/'raw phase counts ordered'!$F46</f>
        <v>3.1224322103533278E-2</v>
      </c>
      <c r="Q42">
        <f>'raw phase counts ordered'!R46/'raw phase counts ordered'!$F46</f>
        <v>4.272801972062449E-2</v>
      </c>
      <c r="R42">
        <f>'raw phase counts ordered'!S46/'raw phase counts ordered'!$F46</f>
        <v>2.3007395234182416E-2</v>
      </c>
      <c r="S42">
        <f>'raw phase counts ordered'!T46/'raw phase counts ordered'!$F46</f>
        <v>0.78060805258833199</v>
      </c>
      <c r="T42">
        <f>'raw phase counts ordered'!U46/'raw phase counts ordered'!$F46</f>
        <v>3.0402629416598194E-2</v>
      </c>
      <c r="U42">
        <f>'raw phase counts ordered'!V46/'raw phase counts ordered'!$F46</f>
        <v>0</v>
      </c>
      <c r="V42">
        <f>'raw phase counts ordered'!W46/'raw phase counts ordered'!$F46</f>
        <v>0</v>
      </c>
      <c r="W42">
        <f>'raw phase counts ordered'!X46/'raw phase counts ordered'!$F46</f>
        <v>0</v>
      </c>
    </row>
    <row r="43" spans="1:23" x14ac:dyDescent="0.2">
      <c r="A43" t="str">
        <f>'raw phase counts ordered'!B47</f>
        <v>Colony-4595-t3-ps3A-c41-p2-masked</v>
      </c>
      <c r="B43" s="2" t="s">
        <v>218</v>
      </c>
      <c r="C43" t="s">
        <v>219</v>
      </c>
      <c r="D43" t="s">
        <v>311</v>
      </c>
      <c r="E43" t="s">
        <v>20</v>
      </c>
      <c r="F43">
        <f>'raw phase counts ordered'!G47/'raw phase counts ordered'!$F47</f>
        <v>4.6712802768166091E-2</v>
      </c>
      <c r="G43">
        <f>'raw phase counts ordered'!H47/'raw phase counts ordered'!$F47</f>
        <v>0</v>
      </c>
      <c r="H43">
        <f>'raw phase counts ordered'!I47/'raw phase counts ordered'!$F47</f>
        <v>0</v>
      </c>
      <c r="I43">
        <f>'raw phase counts ordered'!J47/'raw phase counts ordered'!$F47</f>
        <v>0</v>
      </c>
      <c r="J43">
        <f>'raw phase counts ordered'!K47/'raw phase counts ordered'!$F47</f>
        <v>0</v>
      </c>
      <c r="K43">
        <f>'raw phase counts ordered'!L47/'raw phase counts ordered'!$F47</f>
        <v>0</v>
      </c>
      <c r="L43">
        <f>'raw phase counts ordered'!M47/'raw phase counts ordered'!$F47</f>
        <v>0</v>
      </c>
      <c r="M43">
        <f>'raw phase counts ordered'!N47/'raw phase counts ordered'!$F47</f>
        <v>0</v>
      </c>
      <c r="N43">
        <f>'raw phase counts ordered'!O47/'raw phase counts ordered'!$F47</f>
        <v>0</v>
      </c>
      <c r="O43">
        <f>'raw phase counts ordered'!P47/'raw phase counts ordered'!$F47</f>
        <v>0</v>
      </c>
      <c r="P43">
        <f>'raw phase counts ordered'!Q47/'raw phase counts ordered'!$F47</f>
        <v>0.7482698961937716</v>
      </c>
      <c r="Q43">
        <f>'raw phase counts ordered'!R47/'raw phase counts ordered'!$F47</f>
        <v>4.5847750865051905E-2</v>
      </c>
      <c r="R43">
        <f>'raw phase counts ordered'!S47/'raw phase counts ordered'!$F47</f>
        <v>0.10553633217993079</v>
      </c>
      <c r="S43">
        <f>'raw phase counts ordered'!T47/'raw phase counts ordered'!$F47</f>
        <v>5.3633217993079588E-2</v>
      </c>
      <c r="T43">
        <f>'raw phase counts ordered'!U47/'raw phase counts ordered'!$F47</f>
        <v>0</v>
      </c>
      <c r="U43">
        <f>'raw phase counts ordered'!V47/'raw phase counts ordered'!$F47</f>
        <v>0</v>
      </c>
      <c r="V43">
        <f>'raw phase counts ordered'!W47/'raw phase counts ordered'!$F47</f>
        <v>0</v>
      </c>
      <c r="W43">
        <f>'raw phase counts ordered'!X47/'raw phase counts ordered'!$F47</f>
        <v>0</v>
      </c>
    </row>
    <row r="44" spans="1:23" x14ac:dyDescent="0.2">
      <c r="A44" t="str">
        <f>'raw phase counts ordered'!B48</f>
        <v>Colony-4595-t3-ps3A-c41-p3-masked</v>
      </c>
      <c r="B44" s="2" t="s">
        <v>219</v>
      </c>
      <c r="C44" t="s">
        <v>219</v>
      </c>
      <c r="D44" t="s">
        <v>312</v>
      </c>
      <c r="E44" t="s">
        <v>20</v>
      </c>
      <c r="F44">
        <f>'raw phase counts ordered'!G48/'raw phase counts ordered'!$F48</f>
        <v>0.45155393053016452</v>
      </c>
      <c r="G44">
        <f>'raw phase counts ordered'!H48/'raw phase counts ordered'!$F48</f>
        <v>4.3875685557586835E-2</v>
      </c>
      <c r="H44">
        <f>'raw phase counts ordered'!I48/'raw phase counts ordered'!$F48</f>
        <v>0</v>
      </c>
      <c r="I44">
        <f>'raw phase counts ordered'!J48/'raw phase counts ordered'!$F48</f>
        <v>0</v>
      </c>
      <c r="J44">
        <f>'raw phase counts ordered'!K48/'raw phase counts ordered'!$F48</f>
        <v>0</v>
      </c>
      <c r="K44">
        <f>'raw phase counts ordered'!L48/'raw phase counts ordered'!$F48</f>
        <v>0</v>
      </c>
      <c r="L44">
        <f>'raw phase counts ordered'!M48/'raw phase counts ordered'!$F48</f>
        <v>0</v>
      </c>
      <c r="M44">
        <f>'raw phase counts ordered'!N48/'raw phase counts ordered'!$F48</f>
        <v>0</v>
      </c>
      <c r="N44">
        <f>'raw phase counts ordered'!O48/'raw phase counts ordered'!$F48</f>
        <v>0</v>
      </c>
      <c r="O44">
        <f>'raw phase counts ordered'!P48/'raw phase counts ordered'!$F48</f>
        <v>0</v>
      </c>
      <c r="P44">
        <f>'raw phase counts ordered'!Q48/'raw phase counts ordered'!$F48</f>
        <v>0</v>
      </c>
      <c r="Q44">
        <f>'raw phase counts ordered'!R48/'raw phase counts ordered'!$F48</f>
        <v>0.12248628884826325</v>
      </c>
      <c r="R44">
        <f>'raw phase counts ordered'!S48/'raw phase counts ordered'!$F48</f>
        <v>5.3930530164533821E-2</v>
      </c>
      <c r="S44">
        <f>'raw phase counts ordered'!T48/'raw phase counts ordered'!$F48</f>
        <v>0.27422303473491771</v>
      </c>
      <c r="T44">
        <f>'raw phase counts ordered'!U48/'raw phase counts ordered'!$F48</f>
        <v>0</v>
      </c>
      <c r="U44">
        <f>'raw phase counts ordered'!V48/'raw phase counts ordered'!$F48</f>
        <v>5.3930530164533821E-2</v>
      </c>
      <c r="V44">
        <f>'raw phase counts ordered'!W48/'raw phase counts ordered'!$F48</f>
        <v>0</v>
      </c>
      <c r="W44">
        <f>'raw phase counts ordered'!X48/'raw phase counts ordered'!$F48</f>
        <v>0</v>
      </c>
    </row>
    <row r="45" spans="1:23" x14ac:dyDescent="0.2">
      <c r="A45" t="str">
        <f>'raw phase counts ordered'!B49</f>
        <v>Colony-4595-t3-ps3A-c40a-p1-masked</v>
      </c>
      <c r="B45" s="2" t="s">
        <v>221</v>
      </c>
      <c r="C45" t="s">
        <v>221</v>
      </c>
      <c r="D45" t="s">
        <v>309</v>
      </c>
      <c r="E45" t="s">
        <v>230</v>
      </c>
      <c r="F45">
        <f>'raw phase counts ordered'!G49/'raw phase counts ordered'!$F49</f>
        <v>0.42967409948542024</v>
      </c>
      <c r="G45">
        <f>'raw phase counts ordered'!H49/'raw phase counts ordered'!$F49</f>
        <v>0</v>
      </c>
      <c r="H45">
        <f>'raw phase counts ordered'!I49/'raw phase counts ordered'!$F49</f>
        <v>0</v>
      </c>
      <c r="I45">
        <f>'raw phase counts ordered'!J49/'raw phase counts ordered'!$F49</f>
        <v>0</v>
      </c>
      <c r="J45">
        <f>'raw phase counts ordered'!K49/'raw phase counts ordered'!$F49</f>
        <v>0</v>
      </c>
      <c r="K45">
        <f>'raw phase counts ordered'!L49/'raw phase counts ordered'!$F49</f>
        <v>0</v>
      </c>
      <c r="L45">
        <f>'raw phase counts ordered'!M49/'raw phase counts ordered'!$F49</f>
        <v>3.4305317324185248E-3</v>
      </c>
      <c r="M45">
        <f>'raw phase counts ordered'!N49/'raw phase counts ordered'!$F49</f>
        <v>0</v>
      </c>
      <c r="N45">
        <f>'raw phase counts ordered'!O49/'raw phase counts ordered'!$F49</f>
        <v>0</v>
      </c>
      <c r="O45">
        <f>'raw phase counts ordered'!P49/'raw phase counts ordered'!$F49</f>
        <v>0</v>
      </c>
      <c r="P45">
        <f>'raw phase counts ordered'!Q49/'raw phase counts ordered'!$F49</f>
        <v>0</v>
      </c>
      <c r="Q45">
        <f>'raw phase counts ordered'!R49/'raw phase counts ordered'!$F49</f>
        <v>0.33104631217838765</v>
      </c>
      <c r="R45">
        <f>'raw phase counts ordered'!S49/'raw phase counts ordered'!$F49</f>
        <v>8.5763293310463125E-3</v>
      </c>
      <c r="S45">
        <f>'raw phase counts ordered'!T49/'raw phase counts ordered'!$F49</f>
        <v>0.22384219554030874</v>
      </c>
      <c r="T45">
        <f>'raw phase counts ordered'!U49/'raw phase counts ordered'!$F49</f>
        <v>2.5728987993138938E-3</v>
      </c>
      <c r="U45">
        <f>'raw phase counts ordered'!V49/'raw phase counts ordered'!$F49</f>
        <v>8.576329331046312E-4</v>
      </c>
      <c r="V45">
        <f>'raw phase counts ordered'!W49/'raw phase counts ordered'!$F49</f>
        <v>0</v>
      </c>
      <c r="W45">
        <f>'raw phase counts ordered'!X49/'raw phase counts ordered'!$F49</f>
        <v>0</v>
      </c>
    </row>
    <row r="46" spans="1:23" x14ac:dyDescent="0.2">
      <c r="A46" t="str">
        <f>'raw phase counts ordered'!B50</f>
        <v>Colony-4595-t3-ps3A-c48-p1-masked</v>
      </c>
      <c r="B46" s="2" t="s">
        <v>219</v>
      </c>
      <c r="C46" t="s">
        <v>259</v>
      </c>
      <c r="D46" t="s">
        <v>314</v>
      </c>
      <c r="E46" t="s">
        <v>230</v>
      </c>
      <c r="F46">
        <f>'raw phase counts ordered'!G50/'raw phase counts ordered'!$F50</f>
        <v>0.12786885245901639</v>
      </c>
      <c r="G46">
        <f>'raw phase counts ordered'!H50/'raw phase counts ordered'!$F50</f>
        <v>8.1967213114754103E-3</v>
      </c>
      <c r="H46">
        <f>'raw phase counts ordered'!I50/'raw phase counts ordered'!$F50</f>
        <v>0</v>
      </c>
      <c r="I46">
        <f>'raw phase counts ordered'!J50/'raw phase counts ordered'!$F50</f>
        <v>0</v>
      </c>
      <c r="J46">
        <f>'raw phase counts ordered'!K50/'raw phase counts ordered'!$F50</f>
        <v>4.2622950819672129E-2</v>
      </c>
      <c r="K46">
        <f>'raw phase counts ordered'!L50/'raw phase counts ordered'!$F50</f>
        <v>0</v>
      </c>
      <c r="L46">
        <f>'raw phase counts ordered'!M50/'raw phase counts ordered'!$F50</f>
        <v>0</v>
      </c>
      <c r="M46">
        <f>'raw phase counts ordered'!N50/'raw phase counts ordered'!$F50</f>
        <v>0</v>
      </c>
      <c r="N46">
        <f>'raw phase counts ordered'!O50/'raw phase counts ordered'!$F50</f>
        <v>0</v>
      </c>
      <c r="O46">
        <f>'raw phase counts ordered'!P50/'raw phase counts ordered'!$F50</f>
        <v>0</v>
      </c>
      <c r="P46">
        <f>'raw phase counts ordered'!Q50/'raw phase counts ordered'!$F50</f>
        <v>0.32868852459016396</v>
      </c>
      <c r="Q46">
        <f>'raw phase counts ordered'!R50/'raw phase counts ordered'!$F50</f>
        <v>4.1803278688524591E-2</v>
      </c>
      <c r="R46">
        <f>'raw phase counts ordered'!S50/'raw phase counts ordered'!$F50</f>
        <v>3.9344262295081971E-2</v>
      </c>
      <c r="S46">
        <f>'raw phase counts ordered'!T50/'raw phase counts ordered'!$F50</f>
        <v>0.38114754098360654</v>
      </c>
      <c r="T46">
        <f>'raw phase counts ordered'!U50/'raw phase counts ordered'!$F50</f>
        <v>3.0327868852459017E-2</v>
      </c>
      <c r="U46">
        <f>'raw phase counts ordered'!V50/'raw phase counts ordered'!$F50</f>
        <v>0</v>
      </c>
      <c r="V46">
        <f>'raw phase counts ordered'!W50/'raw phase counts ordered'!$F50</f>
        <v>0</v>
      </c>
      <c r="W46">
        <f>'raw phase counts ordered'!X50/'raw phase counts ordered'!$F50</f>
        <v>0</v>
      </c>
    </row>
    <row r="47" spans="1:23" x14ac:dyDescent="0.2">
      <c r="A47" t="str">
        <f>'raw phase counts ordered'!B51</f>
        <v>Colony-4595-t3-ps3A-c48-p2-masked</v>
      </c>
      <c r="B47" s="2" t="s">
        <v>219</v>
      </c>
      <c r="C47" t="s">
        <v>315</v>
      </c>
      <c r="D47" t="s">
        <v>316</v>
      </c>
      <c r="F47">
        <f>'raw phase counts ordered'!G51/'raw phase counts ordered'!$F51</f>
        <v>0</v>
      </c>
      <c r="G47">
        <f>'raw phase counts ordered'!H51/'raw phase counts ordered'!$F51</f>
        <v>5.8047493403693931E-2</v>
      </c>
      <c r="H47">
        <f>'raw phase counts ordered'!I51/'raw phase counts ordered'!$F51</f>
        <v>0</v>
      </c>
      <c r="I47">
        <f>'raw phase counts ordered'!J51/'raw phase counts ordered'!$F51</f>
        <v>0</v>
      </c>
      <c r="J47">
        <f>'raw phase counts ordered'!K51/'raw phase counts ordered'!$F51</f>
        <v>0</v>
      </c>
      <c r="K47">
        <f>'raw phase counts ordered'!L51/'raw phase counts ordered'!$F51</f>
        <v>0</v>
      </c>
      <c r="L47">
        <f>'raw phase counts ordered'!M51/'raw phase counts ordered'!$F51</f>
        <v>0</v>
      </c>
      <c r="M47">
        <f>'raw phase counts ordered'!N51/'raw phase counts ordered'!$F51</f>
        <v>0</v>
      </c>
      <c r="N47">
        <f>'raw phase counts ordered'!O51/'raw phase counts ordered'!$F51</f>
        <v>0</v>
      </c>
      <c r="O47">
        <f>'raw phase counts ordered'!P51/'raw phase counts ordered'!$F51</f>
        <v>0</v>
      </c>
      <c r="P47">
        <f>'raw phase counts ordered'!Q51/'raw phase counts ordered'!$F51</f>
        <v>0.90237467018469653</v>
      </c>
      <c r="Q47">
        <f>'raw phase counts ordered'!R51/'raw phase counts ordered'!$F51</f>
        <v>0</v>
      </c>
      <c r="R47">
        <f>'raw phase counts ordered'!S51/'raw phase counts ordered'!$F51</f>
        <v>3.9577836411609502E-2</v>
      </c>
      <c r="S47">
        <f>'raw phase counts ordered'!T51/'raw phase counts ordered'!$F51</f>
        <v>0</v>
      </c>
      <c r="T47">
        <f>'raw phase counts ordered'!U51/'raw phase counts ordered'!$F51</f>
        <v>0</v>
      </c>
      <c r="U47">
        <f>'raw phase counts ordered'!V51/'raw phase counts ordered'!$F51</f>
        <v>0</v>
      </c>
      <c r="V47">
        <f>'raw phase counts ordered'!W51/'raw phase counts ordered'!$F51</f>
        <v>0</v>
      </c>
      <c r="W47">
        <f>'raw phase counts ordered'!X51/'raw phase counts ordered'!$F51</f>
        <v>0</v>
      </c>
    </row>
    <row r="48" spans="1:23" x14ac:dyDescent="0.2">
      <c r="A48" t="str">
        <f>'raw phase counts ordered'!B52</f>
        <v>Colony-4595-t3-ps3A-c26-p1-masked</v>
      </c>
      <c r="B48" s="2" t="s">
        <v>221</v>
      </c>
      <c r="C48" t="s">
        <v>221</v>
      </c>
      <c r="D48" t="s">
        <v>303</v>
      </c>
      <c r="E48" t="s">
        <v>253</v>
      </c>
      <c r="F48">
        <f>'raw phase counts ordered'!G52/'raw phase counts ordered'!$F52</f>
        <v>0.30568499534016774</v>
      </c>
      <c r="G48">
        <f>'raw phase counts ordered'!H52/'raw phase counts ordered'!$F52</f>
        <v>1.8639328984156569E-2</v>
      </c>
      <c r="H48">
        <f>'raw phase counts ordered'!I52/'raw phase counts ordered'!$F52</f>
        <v>0</v>
      </c>
      <c r="I48">
        <f>'raw phase counts ordered'!J52/'raw phase counts ordered'!$F52</f>
        <v>0</v>
      </c>
      <c r="J48">
        <f>'raw phase counts ordered'!K52/'raw phase counts ordered'!$F52</f>
        <v>6.5237651444547996E-3</v>
      </c>
      <c r="K48">
        <f>'raw phase counts ordered'!L52/'raw phase counts ordered'!$F52</f>
        <v>0</v>
      </c>
      <c r="L48">
        <f>'raw phase counts ordered'!M52/'raw phase counts ordered'!$F52</f>
        <v>0</v>
      </c>
      <c r="M48">
        <f>'raw phase counts ordered'!N52/'raw phase counts ordered'!$F52</f>
        <v>0</v>
      </c>
      <c r="N48">
        <f>'raw phase counts ordered'!O52/'raw phase counts ordered'!$F52</f>
        <v>0</v>
      </c>
      <c r="O48">
        <f>'raw phase counts ordered'!P52/'raw phase counts ordered'!$F52</f>
        <v>0</v>
      </c>
      <c r="P48">
        <f>'raw phase counts ordered'!Q52/'raw phase counts ordered'!$F52</f>
        <v>0</v>
      </c>
      <c r="Q48">
        <f>'raw phase counts ordered'!R52/'raw phase counts ordered'!$F52</f>
        <v>0.10904007455731593</v>
      </c>
      <c r="R48">
        <f>'raw phase counts ordered'!S52/'raw phase counts ordered'!$F52</f>
        <v>6.5237651444547996E-3</v>
      </c>
      <c r="S48">
        <f>'raw phase counts ordered'!T52/'raw phase counts ordered'!$F52</f>
        <v>0.55358807082945016</v>
      </c>
      <c r="T48">
        <f>'raw phase counts ordered'!U52/'raw phase counts ordered'!$F52</f>
        <v>0</v>
      </c>
      <c r="U48">
        <f>'raw phase counts ordered'!V52/'raw phase counts ordered'!$F52</f>
        <v>0</v>
      </c>
      <c r="V48">
        <f>'raw phase counts ordered'!W52/'raw phase counts ordered'!$F52</f>
        <v>0</v>
      </c>
      <c r="W48">
        <f>'raw phase counts ordered'!X52/'raw phase counts ordered'!$F52</f>
        <v>0</v>
      </c>
    </row>
    <row r="49" spans="1:23" x14ac:dyDescent="0.2">
      <c r="A49" t="str">
        <f>'raw phase counts ordered'!B53</f>
        <v>Colony-4595-t3-ps3A-c45c-p1-masked</v>
      </c>
      <c r="B49" s="2" t="s">
        <v>218</v>
      </c>
      <c r="C49" t="s">
        <v>218</v>
      </c>
      <c r="D49" t="s">
        <v>293</v>
      </c>
      <c r="F49">
        <f>'raw phase counts ordered'!G53/'raw phase counts ordered'!$F53</f>
        <v>0</v>
      </c>
      <c r="G49">
        <f>'raw phase counts ordered'!H53/'raw phase counts ordered'!$F53</f>
        <v>0</v>
      </c>
      <c r="H49">
        <f>'raw phase counts ordered'!I53/'raw phase counts ordered'!$F53</f>
        <v>0</v>
      </c>
      <c r="I49">
        <f>'raw phase counts ordered'!J53/'raw phase counts ordered'!$F53</f>
        <v>0</v>
      </c>
      <c r="J49">
        <f>'raw phase counts ordered'!K53/'raw phase counts ordered'!$F53</f>
        <v>8.0862533692722376E-3</v>
      </c>
      <c r="K49">
        <f>'raw phase counts ordered'!L53/'raw phase counts ordered'!$F53</f>
        <v>0</v>
      </c>
      <c r="L49">
        <f>'raw phase counts ordered'!M53/'raw phase counts ordered'!$F53</f>
        <v>0</v>
      </c>
      <c r="M49">
        <f>'raw phase counts ordered'!N53/'raw phase counts ordered'!$F53</f>
        <v>0</v>
      </c>
      <c r="N49">
        <f>'raw phase counts ordered'!O53/'raw phase counts ordered'!$F53</f>
        <v>0</v>
      </c>
      <c r="O49">
        <f>'raw phase counts ordered'!P53/'raw phase counts ordered'!$F53</f>
        <v>0</v>
      </c>
      <c r="P49">
        <f>'raw phase counts ordered'!Q53/'raw phase counts ordered'!$F53</f>
        <v>0.99191374663072773</v>
      </c>
      <c r="Q49">
        <f>'raw phase counts ordered'!R53/'raw phase counts ordered'!$F53</f>
        <v>0</v>
      </c>
      <c r="R49">
        <f>'raw phase counts ordered'!S53/'raw phase counts ordered'!$F53</f>
        <v>0</v>
      </c>
      <c r="S49">
        <f>'raw phase counts ordered'!T53/'raw phase counts ordered'!$F53</f>
        <v>0</v>
      </c>
      <c r="T49">
        <f>'raw phase counts ordered'!U53/'raw phase counts ordered'!$F53</f>
        <v>0</v>
      </c>
      <c r="U49">
        <f>'raw phase counts ordered'!V53/'raw phase counts ordered'!$F53</f>
        <v>0</v>
      </c>
      <c r="V49">
        <f>'raw phase counts ordered'!W53/'raw phase counts ordered'!$F53</f>
        <v>0</v>
      </c>
      <c r="W49">
        <f>'raw phase counts ordered'!X53/'raw phase counts ordered'!$F53</f>
        <v>0</v>
      </c>
    </row>
    <row r="50" spans="1:23" x14ac:dyDescent="0.2">
      <c r="A50" t="str">
        <f>'raw phase counts ordered'!B54</f>
        <v>Colony-4595-t3-ps3A-c45a-p2-masked</v>
      </c>
      <c r="B50" s="2" t="s">
        <v>219</v>
      </c>
      <c r="C50" t="s">
        <v>219</v>
      </c>
      <c r="D50" t="s">
        <v>289</v>
      </c>
      <c r="E50" t="s">
        <v>20</v>
      </c>
      <c r="F50">
        <f>'raw phase counts ordered'!G54/'raw phase counts ordered'!$F54</f>
        <v>0.19308125502815768</v>
      </c>
      <c r="G50">
        <f>'raw phase counts ordered'!H54/'raw phase counts ordered'!$F54</f>
        <v>1.5285599356395816E-2</v>
      </c>
      <c r="H50">
        <f>'raw phase counts ordered'!I54/'raw phase counts ordered'!$F54</f>
        <v>0</v>
      </c>
      <c r="I50">
        <f>'raw phase counts ordered'!J54/'raw phase counts ordered'!$F54</f>
        <v>0</v>
      </c>
      <c r="J50">
        <f>'raw phase counts ordered'!K54/'raw phase counts ordered'!$F54</f>
        <v>0</v>
      </c>
      <c r="K50">
        <f>'raw phase counts ordered'!L54/'raw phase counts ordered'!$F54</f>
        <v>0</v>
      </c>
      <c r="L50">
        <f>'raw phase counts ordered'!M54/'raw phase counts ordered'!$F54</f>
        <v>0</v>
      </c>
      <c r="M50">
        <f>'raw phase counts ordered'!N54/'raw phase counts ordered'!$F54</f>
        <v>0</v>
      </c>
      <c r="N50">
        <f>'raw phase counts ordered'!O54/'raw phase counts ordered'!$F54</f>
        <v>0</v>
      </c>
      <c r="O50">
        <f>'raw phase counts ordered'!P54/'raw phase counts ordered'!$F54</f>
        <v>0</v>
      </c>
      <c r="P50">
        <f>'raw phase counts ordered'!Q54/'raw phase counts ordered'!$F54</f>
        <v>0.11987127916331457</v>
      </c>
      <c r="Q50">
        <f>'raw phase counts ordered'!R54/'raw phase counts ordered'!$F54</f>
        <v>0.19308125502815768</v>
      </c>
      <c r="R50">
        <f>'raw phase counts ordered'!S54/'raw phase counts ordered'!$F54</f>
        <v>0.27192276749798872</v>
      </c>
      <c r="S50">
        <f>'raw phase counts ordered'!T54/'raw phase counts ordered'!$F54</f>
        <v>0.20675784392598551</v>
      </c>
      <c r="T50">
        <f>'raw phase counts ordered'!U54/'raw phase counts ordered'!$F54</f>
        <v>0</v>
      </c>
      <c r="U50">
        <f>'raw phase counts ordered'!V54/'raw phase counts ordered'!$F54</f>
        <v>0</v>
      </c>
      <c r="V50">
        <f>'raw phase counts ordered'!W54/'raw phase counts ordered'!$F54</f>
        <v>0</v>
      </c>
      <c r="W50">
        <f>'raw phase counts ordered'!X54/'raw phase counts ordered'!$F54</f>
        <v>0</v>
      </c>
    </row>
    <row r="51" spans="1:23" x14ac:dyDescent="0.2">
      <c r="A51" t="str">
        <f>'raw phase counts ordered'!B55</f>
        <v>Colony-4595-t3-ps3A-c45b-p3-masked</v>
      </c>
      <c r="B51" s="2" t="s">
        <v>219</v>
      </c>
      <c r="C51" t="s">
        <v>259</v>
      </c>
      <c r="D51" t="s">
        <v>306</v>
      </c>
      <c r="E51" t="s">
        <v>234</v>
      </c>
      <c r="F51">
        <f>'raw phase counts ordered'!G55/'raw phase counts ordered'!$F55</f>
        <v>1.3698630136986301E-2</v>
      </c>
      <c r="G51">
        <f>'raw phase counts ordered'!H55/'raw phase counts ordered'!$F55</f>
        <v>1.6116035455278001E-3</v>
      </c>
      <c r="H51">
        <f>'raw phase counts ordered'!I55/'raw phase counts ordered'!$F55</f>
        <v>0</v>
      </c>
      <c r="I51">
        <f>'raw phase counts ordered'!J55/'raw phase counts ordered'!$F55</f>
        <v>0</v>
      </c>
      <c r="J51">
        <f>'raw phase counts ordered'!K55/'raw phase counts ordered'!$F55</f>
        <v>4.8348106365834007E-3</v>
      </c>
      <c r="K51">
        <f>'raw phase counts ordered'!L55/'raw phase counts ordered'!$F55</f>
        <v>0</v>
      </c>
      <c r="L51">
        <f>'raw phase counts ordered'!M55/'raw phase counts ordered'!$F55</f>
        <v>0</v>
      </c>
      <c r="M51">
        <f>'raw phase counts ordered'!N55/'raw phase counts ordered'!$F55</f>
        <v>0</v>
      </c>
      <c r="N51">
        <f>'raw phase counts ordered'!O55/'raw phase counts ordered'!$F55</f>
        <v>0</v>
      </c>
      <c r="O51">
        <f>'raw phase counts ordered'!P55/'raw phase counts ordered'!$F55</f>
        <v>0</v>
      </c>
      <c r="P51">
        <f>'raw phase counts ordered'!Q55/'raw phase counts ordered'!$F55</f>
        <v>0.72683319903303789</v>
      </c>
      <c r="Q51">
        <f>'raw phase counts ordered'!R55/'raw phase counts ordered'!$F55</f>
        <v>6.2852538275584208E-2</v>
      </c>
      <c r="R51">
        <f>'raw phase counts ordered'!S55/'raw phase counts ordered'!$F55</f>
        <v>9.5890410958904104E-2</v>
      </c>
      <c r="S51">
        <f>'raw phase counts ordered'!T55/'raw phase counts ordered'!$F55</f>
        <v>9.4278807413376312E-2</v>
      </c>
      <c r="T51">
        <f>'raw phase counts ordered'!U55/'raw phase counts ordered'!$F55</f>
        <v>0</v>
      </c>
      <c r="U51">
        <f>'raw phase counts ordered'!V55/'raw phase counts ordered'!$F55</f>
        <v>0</v>
      </c>
      <c r="V51">
        <f>'raw phase counts ordered'!W55/'raw phase counts ordered'!$F55</f>
        <v>0</v>
      </c>
      <c r="W51">
        <f>'raw phase counts ordered'!X55/'raw phase counts ordered'!$F55</f>
        <v>0</v>
      </c>
    </row>
    <row r="52" spans="1:23" x14ac:dyDescent="0.2">
      <c r="A52" t="str">
        <f>'raw phase counts ordered'!B56</f>
        <v>Moss-5185-t1-ps1B-c23a-p1-masked</v>
      </c>
      <c r="B52" s="2" t="s">
        <v>218</v>
      </c>
      <c r="C52" t="s">
        <v>218</v>
      </c>
      <c r="D52" t="s">
        <v>293</v>
      </c>
      <c r="F52">
        <f>'raw phase counts ordered'!G56/'raw phase counts ordered'!$F56</f>
        <v>0</v>
      </c>
      <c r="G52">
        <f>'raw phase counts ordered'!H56/'raw phase counts ordered'!$F56</f>
        <v>0</v>
      </c>
      <c r="H52">
        <f>'raw phase counts ordered'!I56/'raw phase counts ordered'!$F56</f>
        <v>0</v>
      </c>
      <c r="I52">
        <f>'raw phase counts ordered'!J56/'raw phase counts ordered'!$F56</f>
        <v>0</v>
      </c>
      <c r="J52">
        <f>'raw phase counts ordered'!K56/'raw phase counts ordered'!$F56</f>
        <v>0</v>
      </c>
      <c r="K52">
        <f>'raw phase counts ordered'!L56/'raw phase counts ordered'!$F56</f>
        <v>0</v>
      </c>
      <c r="L52">
        <f>'raw phase counts ordered'!M56/'raw phase counts ordered'!$F56</f>
        <v>0</v>
      </c>
      <c r="M52">
        <f>'raw phase counts ordered'!N56/'raw phase counts ordered'!$F56</f>
        <v>0</v>
      </c>
      <c r="N52">
        <f>'raw phase counts ordered'!O56/'raw phase counts ordered'!$F56</f>
        <v>0</v>
      </c>
      <c r="O52">
        <f>'raw phase counts ordered'!P56/'raw phase counts ordered'!$F56</f>
        <v>0</v>
      </c>
      <c r="P52">
        <f>'raw phase counts ordered'!Q56/'raw phase counts ordered'!$F56</f>
        <v>0.97408026755852839</v>
      </c>
      <c r="Q52">
        <f>'raw phase counts ordered'!R56/'raw phase counts ordered'!$F56</f>
        <v>2.508361204013378E-3</v>
      </c>
      <c r="R52">
        <f>'raw phase counts ordered'!S56/'raw phase counts ordered'!$F56</f>
        <v>2.3411371237458192E-2</v>
      </c>
      <c r="S52">
        <f>'raw phase counts ordered'!T56/'raw phase counts ordered'!$F56</f>
        <v>0</v>
      </c>
      <c r="T52">
        <f>'raw phase counts ordered'!U56/'raw phase counts ordered'!$F56</f>
        <v>0</v>
      </c>
      <c r="U52">
        <f>'raw phase counts ordered'!V56/'raw phase counts ordered'!$F56</f>
        <v>0</v>
      </c>
      <c r="V52">
        <f>'raw phase counts ordered'!W56/'raw phase counts ordered'!$F56</f>
        <v>0</v>
      </c>
      <c r="W52">
        <f>'raw phase counts ordered'!X56/'raw phase counts ordered'!$F56</f>
        <v>0</v>
      </c>
    </row>
    <row r="53" spans="1:23" x14ac:dyDescent="0.2">
      <c r="A53" t="str">
        <f>'raw phase counts ordered'!B57</f>
        <v>Moss-5185-t1-ps1B-c23a-p2-masked</v>
      </c>
      <c r="B53" s="2" t="s">
        <v>222</v>
      </c>
      <c r="C53" t="s">
        <v>222</v>
      </c>
      <c r="D53" t="s">
        <v>340</v>
      </c>
      <c r="E53" t="s">
        <v>20</v>
      </c>
      <c r="F53">
        <f>'raw phase counts ordered'!G57/'raw phase counts ordered'!$F57</f>
        <v>3.8558256496227995E-2</v>
      </c>
      <c r="G53">
        <f>'raw phase counts ordered'!H57/'raw phase counts ordered'!$F57</f>
        <v>1.5926236378876781E-2</v>
      </c>
      <c r="H53">
        <f>'raw phase counts ordered'!I57/'raw phase counts ordered'!$F57</f>
        <v>0</v>
      </c>
      <c r="I53">
        <f>'raw phase counts ordered'!J57/'raw phase counts ordered'!$F57</f>
        <v>0</v>
      </c>
      <c r="J53">
        <f>'raw phase counts ordered'!K57/'raw phase counts ordered'!$F57</f>
        <v>0</v>
      </c>
      <c r="K53">
        <f>'raw phase counts ordered'!L57/'raw phase counts ordered'!$F57</f>
        <v>0</v>
      </c>
      <c r="L53">
        <f>'raw phase counts ordered'!M57/'raw phase counts ordered'!$F57</f>
        <v>0</v>
      </c>
      <c r="M53">
        <f>'raw phase counts ordered'!N57/'raw phase counts ordered'!$F57</f>
        <v>0</v>
      </c>
      <c r="N53">
        <f>'raw phase counts ordered'!O57/'raw phase counts ordered'!$F57</f>
        <v>0</v>
      </c>
      <c r="O53">
        <f>'raw phase counts ordered'!P57/'raw phase counts ordered'!$F57</f>
        <v>0</v>
      </c>
      <c r="P53">
        <f>'raw phase counts ordered'!Q57/'raw phase counts ordered'!$F57</f>
        <v>7.5440067057837385E-3</v>
      </c>
      <c r="Q53">
        <f>'raw phase counts ordered'!R57/'raw phase counts ordered'!$F57</f>
        <v>0.30176026823134955</v>
      </c>
      <c r="R53">
        <f>'raw phase counts ordered'!S57/'raw phase counts ordered'!$F57</f>
        <v>2.9337803855825649E-2</v>
      </c>
      <c r="S53">
        <f>'raw phase counts ordered'!T57/'raw phase counts ordered'!$F57</f>
        <v>0.56580050293378037</v>
      </c>
      <c r="T53">
        <f>'raw phase counts ordered'!U57/'raw phase counts ordered'!$F57</f>
        <v>4.1072925398155907E-2</v>
      </c>
      <c r="U53">
        <f>'raw phase counts ordered'!V57/'raw phase counts ordered'!$F57</f>
        <v>0</v>
      </c>
      <c r="V53">
        <f>'raw phase counts ordered'!W57/'raw phase counts ordered'!$F57</f>
        <v>0</v>
      </c>
      <c r="W53">
        <f>'raw phase counts ordered'!X57/'raw phase counts ordered'!$F57</f>
        <v>0</v>
      </c>
    </row>
    <row r="54" spans="1:23" x14ac:dyDescent="0.2">
      <c r="A54" t="str">
        <f>'raw phase counts ordered'!B58</f>
        <v>Moss-5185-t1-ps1B-c23a-p3-masked</v>
      </c>
      <c r="B54" s="2" t="s">
        <v>218</v>
      </c>
      <c r="C54" t="s">
        <v>218</v>
      </c>
      <c r="D54" t="s">
        <v>293</v>
      </c>
      <c r="F54">
        <f>'raw phase counts ordered'!G58/'raw phase counts ordered'!$F58</f>
        <v>0</v>
      </c>
      <c r="G54">
        <f>'raw phase counts ordered'!H58/'raw phase counts ordered'!$F58</f>
        <v>0</v>
      </c>
      <c r="H54">
        <f>'raw phase counts ordered'!I58/'raw phase counts ordered'!$F58</f>
        <v>0</v>
      </c>
      <c r="I54">
        <f>'raw phase counts ordered'!J58/'raw phase counts ordered'!$F58</f>
        <v>0</v>
      </c>
      <c r="J54">
        <f>'raw phase counts ordered'!K58/'raw phase counts ordered'!$F58</f>
        <v>0</v>
      </c>
      <c r="K54">
        <f>'raw phase counts ordered'!L58/'raw phase counts ordered'!$F58</f>
        <v>0</v>
      </c>
      <c r="L54">
        <f>'raw phase counts ordered'!M58/'raw phase counts ordered'!$F58</f>
        <v>0</v>
      </c>
      <c r="M54">
        <f>'raw phase counts ordered'!N58/'raw phase counts ordered'!$F58</f>
        <v>0</v>
      </c>
      <c r="N54">
        <f>'raw phase counts ordered'!O58/'raw phase counts ordered'!$F58</f>
        <v>0</v>
      </c>
      <c r="O54">
        <f>'raw phase counts ordered'!P58/'raw phase counts ordered'!$F58</f>
        <v>0</v>
      </c>
      <c r="P54">
        <f>'raw phase counts ordered'!Q58/'raw phase counts ordered'!$F58</f>
        <v>0.85498742665549032</v>
      </c>
      <c r="Q54">
        <f>'raw phase counts ordered'!R58/'raw phase counts ordered'!$F58</f>
        <v>0</v>
      </c>
      <c r="R54">
        <f>'raw phase counts ordered'!S58/'raw phase counts ordered'!$F58</f>
        <v>0.14501257334450965</v>
      </c>
      <c r="S54">
        <f>'raw phase counts ordered'!T58/'raw phase counts ordered'!$F58</f>
        <v>0</v>
      </c>
      <c r="T54">
        <f>'raw phase counts ordered'!U58/'raw phase counts ordered'!$F58</f>
        <v>0</v>
      </c>
      <c r="U54">
        <f>'raw phase counts ordered'!V58/'raw phase counts ordered'!$F58</f>
        <v>0</v>
      </c>
      <c r="V54">
        <f>'raw phase counts ordered'!W58/'raw phase counts ordered'!$F58</f>
        <v>0</v>
      </c>
      <c r="W54">
        <f>'raw phase counts ordered'!X58/'raw phase counts ordered'!$F58</f>
        <v>0</v>
      </c>
    </row>
    <row r="55" spans="1:23" x14ac:dyDescent="0.2">
      <c r="A55" t="str">
        <f>'raw phase counts ordered'!B59</f>
        <v>Moss-5185-t1-ps1B-c23a-p4-masked</v>
      </c>
      <c r="B55" s="2" t="s">
        <v>219</v>
      </c>
      <c r="C55" t="s">
        <v>222</v>
      </c>
      <c r="D55" t="s">
        <v>341</v>
      </c>
      <c r="E55" t="s">
        <v>20</v>
      </c>
      <c r="F55">
        <f>'raw phase counts ordered'!G59/'raw phase counts ordered'!$F59</f>
        <v>5.623471882640587E-2</v>
      </c>
      <c r="G55">
        <f>'raw phase counts ordered'!H59/'raw phase counts ordered'!$F59</f>
        <v>0</v>
      </c>
      <c r="H55">
        <f>'raw phase counts ordered'!I59/'raw phase counts ordered'!$F59</f>
        <v>0</v>
      </c>
      <c r="I55">
        <f>'raw phase counts ordered'!J59/'raw phase counts ordered'!$F59</f>
        <v>0</v>
      </c>
      <c r="J55">
        <f>'raw phase counts ordered'!K59/'raw phase counts ordered'!$F59</f>
        <v>0</v>
      </c>
      <c r="K55">
        <f>'raw phase counts ordered'!L59/'raw phase counts ordered'!$F59</f>
        <v>0</v>
      </c>
      <c r="L55">
        <f>'raw phase counts ordered'!M59/'raw phase counts ordered'!$F59</f>
        <v>0</v>
      </c>
      <c r="M55">
        <f>'raw phase counts ordered'!N59/'raw phase counts ordered'!$F59</f>
        <v>0</v>
      </c>
      <c r="N55">
        <f>'raw phase counts ordered'!O59/'raw phase counts ordered'!$F59</f>
        <v>0</v>
      </c>
      <c r="O55">
        <f>'raw phase counts ordered'!P59/'raw phase counts ordered'!$F59</f>
        <v>0</v>
      </c>
      <c r="P55">
        <f>'raw phase counts ordered'!Q59/'raw phase counts ordered'!$F59</f>
        <v>0</v>
      </c>
      <c r="Q55">
        <f>'raw phase counts ordered'!R59/'raw phase counts ordered'!$F59</f>
        <v>0.21271393643031786</v>
      </c>
      <c r="R55">
        <f>'raw phase counts ordered'!S59/'raw phase counts ordered'!$F59</f>
        <v>0</v>
      </c>
      <c r="S55">
        <f>'raw phase counts ordered'!T59/'raw phase counts ordered'!$F59</f>
        <v>0.73105134474327627</v>
      </c>
      <c r="T55">
        <f>'raw phase counts ordered'!U59/'raw phase counts ordered'!$F59</f>
        <v>0</v>
      </c>
      <c r="U55">
        <f>'raw phase counts ordered'!V59/'raw phase counts ordered'!$F59</f>
        <v>0</v>
      </c>
      <c r="V55">
        <f>'raw phase counts ordered'!W59/'raw phase counts ordered'!$F59</f>
        <v>0</v>
      </c>
      <c r="W55">
        <f>'raw phase counts ordered'!X59/'raw phase counts ordered'!$F59</f>
        <v>0</v>
      </c>
    </row>
    <row r="56" spans="1:23" x14ac:dyDescent="0.2">
      <c r="A56" t="str">
        <f>'raw phase counts ordered'!B60</f>
        <v>Moss-5185-t1-ps1B-c24a-p1-masked</v>
      </c>
      <c r="B56" s="2" t="s">
        <v>219</v>
      </c>
      <c r="C56" t="s">
        <v>219</v>
      </c>
      <c r="D56" t="s">
        <v>342</v>
      </c>
      <c r="E56" t="s">
        <v>20</v>
      </c>
      <c r="F56">
        <f>'raw phase counts ordered'!G60/'raw phase counts ordered'!$F60</f>
        <v>0.10631229235880399</v>
      </c>
      <c r="G56">
        <f>'raw phase counts ordered'!H60/'raw phase counts ordered'!$F60</f>
        <v>0</v>
      </c>
      <c r="H56">
        <f>'raw phase counts ordered'!I60/'raw phase counts ordered'!$F60</f>
        <v>0</v>
      </c>
      <c r="I56">
        <f>'raw phase counts ordered'!J60/'raw phase counts ordered'!$F60</f>
        <v>0</v>
      </c>
      <c r="J56">
        <f>'raw phase counts ordered'!K60/'raw phase counts ordered'!$F60</f>
        <v>0</v>
      </c>
      <c r="K56">
        <f>'raw phase counts ordered'!L60/'raw phase counts ordered'!$F60</f>
        <v>0</v>
      </c>
      <c r="L56">
        <f>'raw phase counts ordered'!M60/'raw phase counts ordered'!$F60</f>
        <v>0</v>
      </c>
      <c r="M56">
        <f>'raw phase counts ordered'!N60/'raw phase counts ordered'!$F60</f>
        <v>0</v>
      </c>
      <c r="N56">
        <f>'raw phase counts ordered'!O60/'raw phase counts ordered'!$F60</f>
        <v>0</v>
      </c>
      <c r="O56">
        <f>'raw phase counts ordered'!P60/'raw phase counts ordered'!$F60</f>
        <v>0</v>
      </c>
      <c r="P56">
        <f>'raw phase counts ordered'!Q60/'raw phase counts ordered'!$F60</f>
        <v>8.3056478405315617E-4</v>
      </c>
      <c r="Q56">
        <f>'raw phase counts ordered'!R60/'raw phase counts ordered'!$F60</f>
        <v>0.35465116279069769</v>
      </c>
      <c r="R56">
        <f>'raw phase counts ordered'!S60/'raw phase counts ordered'!$F60</f>
        <v>0.32558139534883723</v>
      </c>
      <c r="S56">
        <f>'raw phase counts ordered'!T60/'raw phase counts ordered'!$F60</f>
        <v>0.17691029900332225</v>
      </c>
      <c r="T56">
        <f>'raw phase counts ordered'!U60/'raw phase counts ordered'!$F60</f>
        <v>0</v>
      </c>
      <c r="U56">
        <f>'raw phase counts ordered'!V60/'raw phase counts ordered'!$F60</f>
        <v>3.5714285714285712E-2</v>
      </c>
      <c r="V56">
        <f>'raw phase counts ordered'!W60/'raw phase counts ordered'!$F60</f>
        <v>0</v>
      </c>
      <c r="W56">
        <f>'raw phase counts ordered'!X60/'raw phase counts ordered'!$F60</f>
        <v>0</v>
      </c>
    </row>
    <row r="57" spans="1:23" x14ac:dyDescent="0.2">
      <c r="A57" t="str">
        <f>'raw phase counts ordered'!B61</f>
        <v>Moss-5185-t1-ps1B-c5-p1-masked</v>
      </c>
      <c r="B57" s="2" t="s">
        <v>219</v>
      </c>
      <c r="C57" t="s">
        <v>403</v>
      </c>
      <c r="D57" t="s">
        <v>316</v>
      </c>
      <c r="F57">
        <f>'raw phase counts ordered'!G61/'raw phase counts ordered'!$F61</f>
        <v>3.3500837520938024E-3</v>
      </c>
      <c r="G57">
        <f>'raw phase counts ordered'!H61/'raw phase counts ordered'!$F61</f>
        <v>0</v>
      </c>
      <c r="H57">
        <f>'raw phase counts ordered'!I61/'raw phase counts ordered'!$F61</f>
        <v>8.375209380234506E-4</v>
      </c>
      <c r="I57">
        <f>'raw phase counts ordered'!J61/'raw phase counts ordered'!$F61</f>
        <v>5.0251256281407036E-3</v>
      </c>
      <c r="J57">
        <f>'raw phase counts ordered'!K61/'raw phase counts ordered'!$F61</f>
        <v>0</v>
      </c>
      <c r="K57">
        <f>'raw phase counts ordered'!L61/'raw phase counts ordered'!$F61</f>
        <v>0</v>
      </c>
      <c r="L57">
        <f>'raw phase counts ordered'!M61/'raw phase counts ordered'!$F61</f>
        <v>0</v>
      </c>
      <c r="M57">
        <f>'raw phase counts ordered'!N61/'raw phase counts ordered'!$F61</f>
        <v>0</v>
      </c>
      <c r="N57">
        <f>'raw phase counts ordered'!O61/'raw phase counts ordered'!$F61</f>
        <v>0</v>
      </c>
      <c r="O57">
        <f>'raw phase counts ordered'!P61/'raw phase counts ordered'!$F61</f>
        <v>0</v>
      </c>
      <c r="P57">
        <f>'raw phase counts ordered'!Q61/'raw phase counts ordered'!$F61</f>
        <v>0.23785594639865998</v>
      </c>
      <c r="Q57">
        <f>'raw phase counts ordered'!R61/'raw phase counts ordered'!$F61</f>
        <v>0</v>
      </c>
      <c r="R57">
        <f>'raw phase counts ordered'!S61/'raw phase counts ordered'!$F61</f>
        <v>0.74371859296482412</v>
      </c>
      <c r="S57">
        <f>'raw phase counts ordered'!T61/'raw phase counts ordered'!$F61</f>
        <v>9.212730318257957E-3</v>
      </c>
      <c r="T57">
        <f>'raw phase counts ordered'!U61/'raw phase counts ordered'!$F61</f>
        <v>0</v>
      </c>
      <c r="U57">
        <f>'raw phase counts ordered'!V61/'raw phase counts ordered'!$F61</f>
        <v>0</v>
      </c>
      <c r="V57">
        <f>'raw phase counts ordered'!W61/'raw phase counts ordered'!$F61</f>
        <v>0</v>
      </c>
      <c r="W57">
        <f>'raw phase counts ordered'!X61/'raw phase counts ordered'!$F61</f>
        <v>0</v>
      </c>
    </row>
    <row r="58" spans="1:23" x14ac:dyDescent="0.2">
      <c r="A58" t="str">
        <f>'raw phase counts ordered'!B62</f>
        <v>Moss-5185-t1-ps1B-c5-p2-masked</v>
      </c>
      <c r="B58" s="2" t="s">
        <v>218</v>
      </c>
      <c r="C58" t="s">
        <v>219</v>
      </c>
      <c r="D58" t="s">
        <v>323</v>
      </c>
      <c r="E58" t="s">
        <v>20</v>
      </c>
      <c r="F58">
        <f>'raw phase counts ordered'!G62/'raw phase counts ordered'!$F62</f>
        <v>0.11557788944723618</v>
      </c>
      <c r="G58">
        <f>'raw phase counts ordered'!H62/'raw phase counts ordered'!$F62</f>
        <v>9.212730318257957E-3</v>
      </c>
      <c r="H58">
        <f>'raw phase counts ordered'!I62/'raw phase counts ordered'!$F62</f>
        <v>0</v>
      </c>
      <c r="I58">
        <f>'raw phase counts ordered'!J62/'raw phase counts ordered'!$F62</f>
        <v>0</v>
      </c>
      <c r="J58">
        <f>'raw phase counts ordered'!K62/'raw phase counts ordered'!$F62</f>
        <v>0</v>
      </c>
      <c r="K58">
        <f>'raw phase counts ordered'!L62/'raw phase counts ordered'!$F62</f>
        <v>0</v>
      </c>
      <c r="L58">
        <f>'raw phase counts ordered'!M62/'raw phase counts ordered'!$F62</f>
        <v>0</v>
      </c>
      <c r="M58">
        <f>'raw phase counts ordered'!N62/'raw phase counts ordered'!$F62</f>
        <v>0</v>
      </c>
      <c r="N58">
        <f>'raw phase counts ordered'!O62/'raw phase counts ordered'!$F62</f>
        <v>0</v>
      </c>
      <c r="O58">
        <f>'raw phase counts ordered'!P62/'raw phase counts ordered'!$F62</f>
        <v>0</v>
      </c>
      <c r="P58">
        <f>'raw phase counts ordered'!Q62/'raw phase counts ordered'!$F62</f>
        <v>0</v>
      </c>
      <c r="Q58">
        <f>'raw phase counts ordered'!R62/'raw phase counts ordered'!$F62</f>
        <v>9.7989949748743713E-2</v>
      </c>
      <c r="R58">
        <f>'raw phase counts ordered'!S62/'raw phase counts ordered'!$F62</f>
        <v>0.16080402010050251</v>
      </c>
      <c r="S58">
        <f>'raw phase counts ordered'!T62/'raw phase counts ordered'!$F62</f>
        <v>0.34757118927973202</v>
      </c>
      <c r="T58">
        <f>'raw phase counts ordered'!U62/'raw phase counts ordered'!$F62</f>
        <v>0</v>
      </c>
      <c r="U58">
        <f>'raw phase counts ordered'!V62/'raw phase counts ordered'!$F62</f>
        <v>0.26884422110552764</v>
      </c>
      <c r="V58">
        <f>'raw phase counts ordered'!W62/'raw phase counts ordered'!$F62</f>
        <v>0</v>
      </c>
      <c r="W58">
        <f>'raw phase counts ordered'!X62/'raw phase counts ordered'!$F62</f>
        <v>0</v>
      </c>
    </row>
    <row r="59" spans="1:23" x14ac:dyDescent="0.2">
      <c r="A59" t="str">
        <f>'raw phase counts ordered'!B63</f>
        <v>Moss-5185-t1-ps1B-c34-p1-masked</v>
      </c>
      <c r="B59" s="2" t="s">
        <v>219</v>
      </c>
      <c r="C59" t="s">
        <v>219</v>
      </c>
      <c r="D59" t="s">
        <v>290</v>
      </c>
      <c r="E59" t="s">
        <v>20</v>
      </c>
      <c r="F59">
        <f>'raw phase counts ordered'!G63/'raw phase counts ordered'!$F63</f>
        <v>2.1676300578034682E-2</v>
      </c>
      <c r="G59">
        <f>'raw phase counts ordered'!H63/'raw phase counts ordered'!$F63</f>
        <v>2.167630057803468E-3</v>
      </c>
      <c r="H59">
        <f>'raw phase counts ordered'!I63/'raw phase counts ordered'!$F63</f>
        <v>0</v>
      </c>
      <c r="I59">
        <f>'raw phase counts ordered'!J63/'raw phase counts ordered'!$F63</f>
        <v>0</v>
      </c>
      <c r="J59">
        <f>'raw phase counts ordered'!K63/'raw phase counts ordered'!$F63</f>
        <v>0</v>
      </c>
      <c r="K59">
        <f>'raw phase counts ordered'!L63/'raw phase counts ordered'!$F63</f>
        <v>0</v>
      </c>
      <c r="L59">
        <f>'raw phase counts ordered'!M63/'raw phase counts ordered'!$F63</f>
        <v>0</v>
      </c>
      <c r="M59">
        <f>'raw phase counts ordered'!N63/'raw phase counts ordered'!$F63</f>
        <v>0</v>
      </c>
      <c r="N59">
        <f>'raw phase counts ordered'!O63/'raw phase counts ordered'!$F63</f>
        <v>0</v>
      </c>
      <c r="O59">
        <f>'raw phase counts ordered'!P63/'raw phase counts ordered'!$F63</f>
        <v>0</v>
      </c>
      <c r="P59">
        <f>'raw phase counts ordered'!Q63/'raw phase counts ordered'!$F63</f>
        <v>1.0115606936416185E-2</v>
      </c>
      <c r="Q59">
        <f>'raw phase counts ordered'!R63/'raw phase counts ordered'!$F63</f>
        <v>9.8988439306358381E-2</v>
      </c>
      <c r="R59">
        <f>'raw phase counts ordered'!S63/'raw phase counts ordered'!$F63</f>
        <v>0.79913294797687862</v>
      </c>
      <c r="S59">
        <f>'raw phase counts ordered'!T63/'raw phase counts ordered'!$F63</f>
        <v>6.7919075144508664E-2</v>
      </c>
      <c r="T59">
        <f>'raw phase counts ordered'!U63/'raw phase counts ordered'!$F63</f>
        <v>0</v>
      </c>
      <c r="U59">
        <f>'raw phase counts ordered'!V63/'raw phase counts ordered'!$F63</f>
        <v>0</v>
      </c>
      <c r="V59">
        <f>'raw phase counts ordered'!W63/'raw phase counts ordered'!$F63</f>
        <v>0</v>
      </c>
      <c r="W59">
        <f>'raw phase counts ordered'!X63/'raw phase counts ordered'!$F63</f>
        <v>0</v>
      </c>
    </row>
    <row r="60" spans="1:23" x14ac:dyDescent="0.2">
      <c r="A60" t="str">
        <f>'raw phase counts ordered'!B64</f>
        <v>Moss-5185-t1-ps1B-c34-p2-masked</v>
      </c>
      <c r="B60" s="2" t="s">
        <v>224</v>
      </c>
      <c r="C60" t="s">
        <v>224</v>
      </c>
      <c r="F60">
        <f>'raw phase counts ordered'!G64/'raw phase counts ordered'!$F64</f>
        <v>9.7674418604651161E-2</v>
      </c>
      <c r="G60">
        <f>'raw phase counts ordered'!H64/'raw phase counts ordered'!$F64</f>
        <v>0.4325581395348837</v>
      </c>
      <c r="H60">
        <f>'raw phase counts ordered'!I64/'raw phase counts ordered'!$F64</f>
        <v>6.9767441860465115E-2</v>
      </c>
      <c r="I60">
        <f>'raw phase counts ordered'!J64/'raw phase counts ordered'!$F64</f>
        <v>0.20232558139534884</v>
      </c>
      <c r="J60">
        <f>'raw phase counts ordered'!K64/'raw phase counts ordered'!$F64</f>
        <v>0</v>
      </c>
      <c r="K60">
        <f>'raw phase counts ordered'!L64/'raw phase counts ordered'!$F64</f>
        <v>0</v>
      </c>
      <c r="L60">
        <f>'raw phase counts ordered'!M64/'raw phase counts ordered'!$F64</f>
        <v>0</v>
      </c>
      <c r="M60">
        <f>'raw phase counts ordered'!N64/'raw phase counts ordered'!$F64</f>
        <v>0</v>
      </c>
      <c r="N60">
        <f>'raw phase counts ordered'!O64/'raw phase counts ordered'!$F64</f>
        <v>0</v>
      </c>
      <c r="O60">
        <f>'raw phase counts ordered'!P64/'raw phase counts ordered'!$F64</f>
        <v>0</v>
      </c>
      <c r="P60">
        <f>'raw phase counts ordered'!Q64/'raw phase counts ordered'!$F64</f>
        <v>8.6046511627906982E-2</v>
      </c>
      <c r="Q60">
        <f>'raw phase counts ordered'!R64/'raw phase counts ordered'!$F64</f>
        <v>0</v>
      </c>
      <c r="R60">
        <f>'raw phase counts ordered'!S64/'raw phase counts ordered'!$F64</f>
        <v>0.10697674418604651</v>
      </c>
      <c r="S60">
        <f>'raw phase counts ordered'!T64/'raw phase counts ordered'!$F64</f>
        <v>4.6511627906976744E-3</v>
      </c>
      <c r="T60">
        <f>'raw phase counts ordered'!U64/'raw phase counts ordered'!$F64</f>
        <v>0</v>
      </c>
      <c r="U60">
        <f>'raw phase counts ordered'!V64/'raw phase counts ordered'!$F64</f>
        <v>0</v>
      </c>
      <c r="V60">
        <f>'raw phase counts ordered'!W64/'raw phase counts ordered'!$F64</f>
        <v>0</v>
      </c>
      <c r="W60">
        <f>'raw phase counts ordered'!X64/'raw phase counts ordered'!$F64</f>
        <v>0</v>
      </c>
    </row>
    <row r="61" spans="1:23" x14ac:dyDescent="0.2">
      <c r="A61" t="str">
        <f>'raw phase counts ordered'!B65</f>
        <v>Moss-5185-t1-ps1B-c33-p1-masked</v>
      </c>
      <c r="B61" s="2" t="s">
        <v>218</v>
      </c>
      <c r="C61" t="s">
        <v>219</v>
      </c>
      <c r="D61" t="s">
        <v>343</v>
      </c>
      <c r="E61" t="s">
        <v>20</v>
      </c>
      <c r="F61">
        <f>'raw phase counts ordered'!G65/'raw phase counts ordered'!$F65</f>
        <v>2.5352112676056339E-2</v>
      </c>
      <c r="G61">
        <f>'raw phase counts ordered'!H65/'raw phase counts ordered'!$F65</f>
        <v>2.6760563380281689E-2</v>
      </c>
      <c r="H61">
        <f>'raw phase counts ordered'!I65/'raw phase counts ordered'!$F65</f>
        <v>0</v>
      </c>
      <c r="I61">
        <f>'raw phase counts ordered'!J65/'raw phase counts ordered'!$F65</f>
        <v>0</v>
      </c>
      <c r="J61">
        <f>'raw phase counts ordered'!K65/'raw phase counts ordered'!$F65</f>
        <v>0</v>
      </c>
      <c r="K61">
        <f>'raw phase counts ordered'!L65/'raw phase counts ordered'!$F65</f>
        <v>0</v>
      </c>
      <c r="L61">
        <f>'raw phase counts ordered'!M65/'raw phase counts ordered'!$F65</f>
        <v>0</v>
      </c>
      <c r="M61">
        <f>'raw phase counts ordered'!N65/'raw phase counts ordered'!$F65</f>
        <v>0</v>
      </c>
      <c r="N61">
        <f>'raw phase counts ordered'!O65/'raw phase counts ordered'!$F65</f>
        <v>0</v>
      </c>
      <c r="O61">
        <f>'raw phase counts ordered'!P65/'raw phase counts ordered'!$F65</f>
        <v>0</v>
      </c>
      <c r="P61">
        <f>'raw phase counts ordered'!Q65/'raw phase counts ordered'!$F65</f>
        <v>0.5056338028169014</v>
      </c>
      <c r="Q61">
        <f>'raw phase counts ordered'!R65/'raw phase counts ordered'!$F65</f>
        <v>7.2535211267605634E-2</v>
      </c>
      <c r="R61">
        <f>'raw phase counts ordered'!S65/'raw phase counts ordered'!$F65</f>
        <v>0.35</v>
      </c>
      <c r="S61">
        <f>'raw phase counts ordered'!T65/'raw phase counts ordered'!$F65</f>
        <v>1.9718309859154931E-2</v>
      </c>
      <c r="T61">
        <f>'raw phase counts ordered'!U65/'raw phase counts ordered'!$F65</f>
        <v>0</v>
      </c>
      <c r="U61">
        <f>'raw phase counts ordered'!V65/'raw phase counts ordered'!$F65</f>
        <v>0</v>
      </c>
      <c r="V61">
        <f>'raw phase counts ordered'!W65/'raw phase counts ordered'!$F65</f>
        <v>0</v>
      </c>
      <c r="W61">
        <f>'raw phase counts ordered'!X65/'raw phase counts ordered'!$F65</f>
        <v>0</v>
      </c>
    </row>
    <row r="62" spans="1:23" x14ac:dyDescent="0.2">
      <c r="A62" t="str">
        <f>'raw phase counts ordered'!B66</f>
        <v>Moss-5185-t1-ps1B-c33-p2-masked</v>
      </c>
      <c r="B62" s="2" t="s">
        <v>219</v>
      </c>
      <c r="C62" t="s">
        <v>219</v>
      </c>
      <c r="D62" t="s">
        <v>344</v>
      </c>
      <c r="E62" t="s">
        <v>20</v>
      </c>
      <c r="F62">
        <f>'raw phase counts ordered'!G66/'raw phase counts ordered'!$F66</f>
        <v>2.5369978858350951E-2</v>
      </c>
      <c r="G62">
        <f>'raw phase counts ordered'!H66/'raw phase counts ordered'!$F66</f>
        <v>0</v>
      </c>
      <c r="H62">
        <f>'raw phase counts ordered'!I66/'raw phase counts ordered'!$F66</f>
        <v>0</v>
      </c>
      <c r="I62">
        <f>'raw phase counts ordered'!J66/'raw phase counts ordered'!$F66</f>
        <v>0</v>
      </c>
      <c r="J62">
        <f>'raw phase counts ordered'!K66/'raw phase counts ordered'!$F66</f>
        <v>0</v>
      </c>
      <c r="K62">
        <f>'raw phase counts ordered'!L66/'raw phase counts ordered'!$F66</f>
        <v>0</v>
      </c>
      <c r="L62">
        <f>'raw phase counts ordered'!M66/'raw phase counts ordered'!$F66</f>
        <v>0</v>
      </c>
      <c r="M62">
        <f>'raw phase counts ordered'!N66/'raw phase counts ordered'!$F66</f>
        <v>0</v>
      </c>
      <c r="N62">
        <f>'raw phase counts ordered'!O66/'raw phase counts ordered'!$F66</f>
        <v>0</v>
      </c>
      <c r="O62">
        <f>'raw phase counts ordered'!P66/'raw phase counts ordered'!$F66</f>
        <v>0</v>
      </c>
      <c r="P62">
        <f>'raw phase counts ordered'!Q66/'raw phase counts ordered'!$F66</f>
        <v>0.30796335447498241</v>
      </c>
      <c r="Q62">
        <f>'raw phase counts ordered'!R66/'raw phase counts ordered'!$F66</f>
        <v>0.24806201550387597</v>
      </c>
      <c r="R62">
        <f>'raw phase counts ordered'!S66/'raw phase counts ordered'!$F66</f>
        <v>8.5271317829457363E-2</v>
      </c>
      <c r="S62">
        <f>'raw phase counts ordered'!T66/'raw phase counts ordered'!$F66</f>
        <v>0.33333333333333331</v>
      </c>
      <c r="T62">
        <f>'raw phase counts ordered'!U66/'raw phase counts ordered'!$F66</f>
        <v>0</v>
      </c>
      <c r="U62">
        <f>'raw phase counts ordered'!V66/'raw phase counts ordered'!$F66</f>
        <v>0</v>
      </c>
      <c r="V62">
        <f>'raw phase counts ordered'!W66/'raw phase counts ordered'!$F66</f>
        <v>0</v>
      </c>
      <c r="W62">
        <f>'raw phase counts ordered'!X66/'raw phase counts ordered'!$F66</f>
        <v>0</v>
      </c>
    </row>
    <row r="63" spans="1:23" x14ac:dyDescent="0.2">
      <c r="A63" t="str">
        <f>'raw phase counts ordered'!B67</f>
        <v>Moss-5185-t1-ps1B-c33-p3-masked</v>
      </c>
      <c r="B63" s="2" t="s">
        <v>224</v>
      </c>
      <c r="C63" t="s">
        <v>224</v>
      </c>
      <c r="F63">
        <f>'raw phase counts ordered'!G67/'raw phase counts ordered'!$F67</f>
        <v>2.2172949002217295E-3</v>
      </c>
      <c r="G63">
        <f>'raw phase counts ordered'!H67/'raw phase counts ordered'!$F67</f>
        <v>0</v>
      </c>
      <c r="H63">
        <f>'raw phase counts ordered'!I67/'raw phase counts ordered'!$F67</f>
        <v>0</v>
      </c>
      <c r="I63">
        <f>'raw phase counts ordered'!J67/'raw phase counts ordered'!$F67</f>
        <v>0.73170731707317072</v>
      </c>
      <c r="J63">
        <f>'raw phase counts ordered'!K67/'raw phase counts ordered'!$F67</f>
        <v>0</v>
      </c>
      <c r="K63">
        <f>'raw phase counts ordered'!L67/'raw phase counts ordered'!$F67</f>
        <v>0</v>
      </c>
      <c r="L63">
        <f>'raw phase counts ordered'!M67/'raw phase counts ordered'!$F67</f>
        <v>0</v>
      </c>
      <c r="M63">
        <f>'raw phase counts ordered'!N67/'raw phase counts ordered'!$F67</f>
        <v>0</v>
      </c>
      <c r="N63">
        <f>'raw phase counts ordered'!O67/'raw phase counts ordered'!$F67</f>
        <v>0</v>
      </c>
      <c r="O63">
        <f>'raw phase counts ordered'!P67/'raw phase counts ordered'!$F67</f>
        <v>0</v>
      </c>
      <c r="P63">
        <f>'raw phase counts ordered'!Q67/'raw phase counts ordered'!$F67</f>
        <v>0.25720620842572062</v>
      </c>
      <c r="Q63">
        <f>'raw phase counts ordered'!R67/'raw phase counts ordered'!$F67</f>
        <v>0</v>
      </c>
      <c r="R63">
        <f>'raw phase counts ordered'!S67/'raw phase counts ordered'!$F67</f>
        <v>8.869179600886918E-3</v>
      </c>
      <c r="S63">
        <f>'raw phase counts ordered'!T67/'raw phase counts ordered'!$F67</f>
        <v>0</v>
      </c>
      <c r="T63">
        <f>'raw phase counts ordered'!U67/'raw phase counts ordered'!$F67</f>
        <v>0</v>
      </c>
      <c r="U63">
        <f>'raw phase counts ordered'!V67/'raw phase counts ordered'!$F67</f>
        <v>0</v>
      </c>
      <c r="V63">
        <f>'raw phase counts ordered'!W67/'raw phase counts ordered'!$F67</f>
        <v>0</v>
      </c>
      <c r="W63">
        <f>'raw phase counts ordered'!X67/'raw phase counts ordered'!$F67</f>
        <v>0</v>
      </c>
    </row>
    <row r="64" spans="1:23" x14ac:dyDescent="0.2">
      <c r="A64" t="str">
        <f>'raw phase counts ordered'!B68</f>
        <v>Moss-5185-t1-ps1B-c1-p1-masked</v>
      </c>
      <c r="B64" s="2" t="s">
        <v>221</v>
      </c>
      <c r="C64" t="s">
        <v>221</v>
      </c>
      <c r="D64" t="s">
        <v>317</v>
      </c>
      <c r="E64" t="s">
        <v>230</v>
      </c>
      <c r="F64">
        <f>'raw phase counts ordered'!G68/'raw phase counts ordered'!$F68</f>
        <v>0.46813725490196079</v>
      </c>
      <c r="G64">
        <f>'raw phase counts ordered'!H68/'raw phase counts ordered'!$F68</f>
        <v>0</v>
      </c>
      <c r="H64">
        <f>'raw phase counts ordered'!I68/'raw phase counts ordered'!$F68</f>
        <v>0</v>
      </c>
      <c r="I64">
        <f>'raw phase counts ordered'!J68/'raw phase counts ordered'!$F68</f>
        <v>0</v>
      </c>
      <c r="J64">
        <f>'raw phase counts ordered'!K68/'raw phase counts ordered'!$F68</f>
        <v>0.17156862745098039</v>
      </c>
      <c r="K64">
        <f>'raw phase counts ordered'!L68/'raw phase counts ordered'!$F68</f>
        <v>0</v>
      </c>
      <c r="L64">
        <f>'raw phase counts ordered'!M68/'raw phase counts ordered'!$F68</f>
        <v>0</v>
      </c>
      <c r="M64">
        <f>'raw phase counts ordered'!N68/'raw phase counts ordered'!$F68</f>
        <v>0</v>
      </c>
      <c r="N64">
        <f>'raw phase counts ordered'!O68/'raw phase counts ordered'!$F68</f>
        <v>0</v>
      </c>
      <c r="O64">
        <f>'raw phase counts ordered'!P68/'raw phase counts ordered'!$F68</f>
        <v>0</v>
      </c>
      <c r="P64">
        <f>'raw phase counts ordered'!Q68/'raw phase counts ordered'!$F68</f>
        <v>0</v>
      </c>
      <c r="Q64">
        <f>'raw phase counts ordered'!R68/'raw phase counts ordered'!$F68</f>
        <v>4.0849673202614381E-3</v>
      </c>
      <c r="R64">
        <f>'raw phase counts ordered'!S68/'raw phase counts ordered'!$F68</f>
        <v>0</v>
      </c>
      <c r="S64">
        <f>'raw phase counts ordered'!T68/'raw phase counts ordered'!$F68</f>
        <v>2.042483660130719E-2</v>
      </c>
      <c r="T64">
        <f>'raw phase counts ordered'!U68/'raw phase counts ordered'!$F68</f>
        <v>2.2058823529411766E-2</v>
      </c>
      <c r="U64">
        <f>'raw phase counts ordered'!V68/'raw phase counts ordered'!$F68</f>
        <v>0.31372549019607843</v>
      </c>
      <c r="V64">
        <f>'raw phase counts ordered'!W68/'raw phase counts ordered'!$F68</f>
        <v>0</v>
      </c>
      <c r="W64">
        <f>'raw phase counts ordered'!X68/'raw phase counts ordered'!$F68</f>
        <v>0</v>
      </c>
    </row>
    <row r="65" spans="1:23" x14ac:dyDescent="0.2">
      <c r="A65" t="str">
        <f>'raw phase counts ordered'!B69</f>
        <v>Moss-5185-t1-ps1B-c1-p2-masked</v>
      </c>
      <c r="B65" s="2" t="s">
        <v>221</v>
      </c>
      <c r="C65" t="s">
        <v>221</v>
      </c>
      <c r="D65" t="s">
        <v>318</v>
      </c>
      <c r="E65" t="s">
        <v>230</v>
      </c>
      <c r="F65">
        <f>'raw phase counts ordered'!G69/'raw phase counts ordered'!$F69</f>
        <v>0.38970588235294118</v>
      </c>
      <c r="G65">
        <f>'raw phase counts ordered'!H69/'raw phase counts ordered'!$F69</f>
        <v>5.7189542483660127E-3</v>
      </c>
      <c r="H65">
        <f>'raw phase counts ordered'!I69/'raw phase counts ordered'!$F69</f>
        <v>0</v>
      </c>
      <c r="I65">
        <f>'raw phase counts ordered'!J69/'raw phase counts ordered'!$F69</f>
        <v>0</v>
      </c>
      <c r="J65">
        <f>'raw phase counts ordered'!K69/'raw phase counts ordered'!$F69</f>
        <v>0.26633986928104575</v>
      </c>
      <c r="K65">
        <f>'raw phase counts ordered'!L69/'raw phase counts ordered'!$F69</f>
        <v>0</v>
      </c>
      <c r="L65">
        <f>'raw phase counts ordered'!M69/'raw phase counts ordered'!$F69</f>
        <v>0</v>
      </c>
      <c r="M65">
        <f>'raw phase counts ordered'!N69/'raw phase counts ordered'!$F69</f>
        <v>0</v>
      </c>
      <c r="N65">
        <f>'raw phase counts ordered'!O69/'raw phase counts ordered'!$F69</f>
        <v>0</v>
      </c>
      <c r="O65">
        <f>'raw phase counts ordered'!P69/'raw phase counts ordered'!$F69</f>
        <v>0</v>
      </c>
      <c r="P65">
        <f>'raw phase counts ordered'!Q69/'raw phase counts ordered'!$F69</f>
        <v>0</v>
      </c>
      <c r="Q65">
        <f>'raw phase counts ordered'!R69/'raw phase counts ordered'!$F69</f>
        <v>7.0261437908496732E-2</v>
      </c>
      <c r="R65">
        <f>'raw phase counts ordered'!S69/'raw phase counts ordered'!$F69</f>
        <v>0</v>
      </c>
      <c r="S65">
        <f>'raw phase counts ordered'!T69/'raw phase counts ordered'!$F69</f>
        <v>1.8790849673202614E-2</v>
      </c>
      <c r="T65">
        <f>'raw phase counts ordered'!U69/'raw phase counts ordered'!$F69</f>
        <v>5.0653594771241831E-2</v>
      </c>
      <c r="U65">
        <f>'raw phase counts ordered'!V69/'raw phase counts ordered'!$F69</f>
        <v>0.19852941176470587</v>
      </c>
      <c r="V65">
        <f>'raw phase counts ordered'!W69/'raw phase counts ordered'!$F69</f>
        <v>0</v>
      </c>
      <c r="W65">
        <f>'raw phase counts ordered'!X69/'raw phase counts ordered'!$F69</f>
        <v>0</v>
      </c>
    </row>
    <row r="66" spans="1:23" x14ac:dyDescent="0.2">
      <c r="A66" t="str">
        <f>'raw phase counts ordered'!B70</f>
        <v>Moss-5185-t1-ps1B-c37-p1-masked</v>
      </c>
      <c r="B66" s="2" t="s">
        <v>218</v>
      </c>
      <c r="C66" t="s">
        <v>403</v>
      </c>
      <c r="D66" t="s">
        <v>399</v>
      </c>
      <c r="E66" t="s">
        <v>20</v>
      </c>
      <c r="F66">
        <f>'raw phase counts ordered'!G70/'raw phase counts ordered'!$F70</f>
        <v>2.4866785079928951E-2</v>
      </c>
      <c r="G66">
        <f>'raw phase counts ordered'!H70/'raw phase counts ordered'!$F70</f>
        <v>6.5719360568383664E-2</v>
      </c>
      <c r="H66">
        <f>'raw phase counts ordered'!I70/'raw phase counts ordered'!$F70</f>
        <v>0</v>
      </c>
      <c r="I66">
        <f>'raw phase counts ordered'!J70/'raw phase counts ordered'!$F70</f>
        <v>0</v>
      </c>
      <c r="J66">
        <f>'raw phase counts ordered'!K70/'raw phase counts ordered'!$F70</f>
        <v>0</v>
      </c>
      <c r="K66">
        <f>'raw phase counts ordered'!L70/'raw phase counts ordered'!$F70</f>
        <v>0</v>
      </c>
      <c r="L66">
        <f>'raw phase counts ordered'!M70/'raw phase counts ordered'!$F70</f>
        <v>0</v>
      </c>
      <c r="M66">
        <f>'raw phase counts ordered'!N70/'raw phase counts ordered'!$F70</f>
        <v>0</v>
      </c>
      <c r="N66">
        <f>'raw phase counts ordered'!O70/'raw phase counts ordered'!$F70</f>
        <v>0</v>
      </c>
      <c r="O66">
        <f>'raw phase counts ordered'!P70/'raw phase counts ordered'!$F70</f>
        <v>0</v>
      </c>
      <c r="P66">
        <f>'raw phase counts ordered'!Q70/'raw phase counts ordered'!$F70</f>
        <v>0.14653641207815277</v>
      </c>
      <c r="Q66">
        <f>'raw phase counts ordered'!R70/'raw phase counts ordered'!$F70</f>
        <v>1.7761989342806395E-3</v>
      </c>
      <c r="R66">
        <f>'raw phase counts ordered'!S70/'raw phase counts ordered'!$F70</f>
        <v>0.761101243339254</v>
      </c>
      <c r="S66">
        <f>'raw phase counts ordered'!T70/'raw phase counts ordered'!$F70</f>
        <v>0</v>
      </c>
      <c r="T66">
        <f>'raw phase counts ordered'!U70/'raw phase counts ordered'!$F70</f>
        <v>0</v>
      </c>
      <c r="U66">
        <f>'raw phase counts ordered'!V70/'raw phase counts ordered'!$F70</f>
        <v>0</v>
      </c>
      <c r="V66">
        <f>'raw phase counts ordered'!W70/'raw phase counts ordered'!$F70</f>
        <v>0</v>
      </c>
      <c r="W66">
        <f>'raw phase counts ordered'!X70/'raw phase counts ordered'!$F70</f>
        <v>0</v>
      </c>
    </row>
    <row r="67" spans="1:23" x14ac:dyDescent="0.2">
      <c r="A67" t="str">
        <f>'raw phase counts ordered'!B71</f>
        <v>Moss-5185-t1-ps1B-c37-p2-masked</v>
      </c>
      <c r="B67" s="2" t="s">
        <v>219</v>
      </c>
      <c r="C67" t="s">
        <v>219</v>
      </c>
      <c r="D67" t="s">
        <v>290</v>
      </c>
      <c r="E67" t="s">
        <v>20</v>
      </c>
      <c r="F67">
        <f>'raw phase counts ordered'!G71/'raw phase counts ordered'!$F71</f>
        <v>0.46282973621103118</v>
      </c>
      <c r="G67">
        <f>'raw phase counts ordered'!H71/'raw phase counts ordered'!$F71</f>
        <v>0</v>
      </c>
      <c r="H67">
        <f>'raw phase counts ordered'!I71/'raw phase counts ordered'!$F71</f>
        <v>0</v>
      </c>
      <c r="I67">
        <f>'raw phase counts ordered'!J71/'raw phase counts ordered'!$F71</f>
        <v>0</v>
      </c>
      <c r="J67">
        <f>'raw phase counts ordered'!K71/'raw phase counts ordered'!$F71</f>
        <v>0</v>
      </c>
      <c r="K67">
        <f>'raw phase counts ordered'!L71/'raw phase counts ordered'!$F71</f>
        <v>0</v>
      </c>
      <c r="L67">
        <f>'raw phase counts ordered'!M71/'raw phase counts ordered'!$F71</f>
        <v>0</v>
      </c>
      <c r="M67">
        <f>'raw phase counts ordered'!N71/'raw phase counts ordered'!$F71</f>
        <v>0</v>
      </c>
      <c r="N67">
        <f>'raw phase counts ordered'!O71/'raw phase counts ordered'!$F71</f>
        <v>0</v>
      </c>
      <c r="O67">
        <f>'raw phase counts ordered'!P71/'raw phase counts ordered'!$F71</f>
        <v>0</v>
      </c>
      <c r="P67">
        <f>'raw phase counts ordered'!Q71/'raw phase counts ordered'!$F71</f>
        <v>0</v>
      </c>
      <c r="Q67">
        <f>'raw phase counts ordered'!R71/'raw phase counts ordered'!$F71</f>
        <v>0.2733812949640288</v>
      </c>
      <c r="R67">
        <f>'raw phase counts ordered'!S71/'raw phase counts ordered'!$F71</f>
        <v>0.23501199040767387</v>
      </c>
      <c r="S67">
        <f>'raw phase counts ordered'!T71/'raw phase counts ordered'!$F71</f>
        <v>2.8776978417266189E-2</v>
      </c>
      <c r="T67">
        <f>'raw phase counts ordered'!U71/'raw phase counts ordered'!$F71</f>
        <v>0</v>
      </c>
      <c r="U67">
        <f>'raw phase counts ordered'!V71/'raw phase counts ordered'!$F71</f>
        <v>0</v>
      </c>
      <c r="V67">
        <f>'raw phase counts ordered'!W71/'raw phase counts ordered'!$F71</f>
        <v>0</v>
      </c>
      <c r="W67">
        <f>'raw phase counts ordered'!X71/'raw phase counts ordered'!$F71</f>
        <v>0</v>
      </c>
    </row>
    <row r="68" spans="1:23" x14ac:dyDescent="0.2">
      <c r="A68" t="str">
        <f>'raw phase counts ordered'!B72</f>
        <v>Moss-5185-t1-ps1B-c9-p1-masked</v>
      </c>
      <c r="B68" s="2" t="s">
        <v>218</v>
      </c>
      <c r="C68" t="s">
        <v>249</v>
      </c>
      <c r="D68" t="s">
        <v>316</v>
      </c>
      <c r="F68">
        <f>'raw phase counts ordered'!G72/'raw phase counts ordered'!$F72</f>
        <v>2.2710068130204391E-3</v>
      </c>
      <c r="G68">
        <f>'raw phase counts ordered'!H72/'raw phase counts ordered'!$F72</f>
        <v>0</v>
      </c>
      <c r="H68">
        <f>'raw phase counts ordered'!I72/'raw phase counts ordered'!$F72</f>
        <v>0</v>
      </c>
      <c r="I68">
        <f>'raw phase counts ordered'!J72/'raw phase counts ordered'!$F72</f>
        <v>0</v>
      </c>
      <c r="J68">
        <f>'raw phase counts ordered'!K72/'raw phase counts ordered'!$F72</f>
        <v>0</v>
      </c>
      <c r="K68">
        <f>'raw phase counts ordered'!L72/'raw phase counts ordered'!$F72</f>
        <v>0</v>
      </c>
      <c r="L68">
        <f>'raw phase counts ordered'!M72/'raw phase counts ordered'!$F72</f>
        <v>0</v>
      </c>
      <c r="M68">
        <f>'raw phase counts ordered'!N72/'raw phase counts ordered'!$F72</f>
        <v>0</v>
      </c>
      <c r="N68">
        <f>'raw phase counts ordered'!O72/'raw phase counts ordered'!$F72</f>
        <v>0</v>
      </c>
      <c r="O68">
        <f>'raw phase counts ordered'!P72/'raw phase counts ordered'!$F72</f>
        <v>0</v>
      </c>
      <c r="P68">
        <f>'raw phase counts ordered'!Q72/'raw phase counts ordered'!$F72</f>
        <v>1.514004542013626E-2</v>
      </c>
      <c r="Q68">
        <f>'raw phase counts ordered'!R72/'raw phase counts ordered'!$F72</f>
        <v>1.8925056775170326E-2</v>
      </c>
      <c r="R68">
        <f>'raw phase counts ordered'!S72/'raw phase counts ordered'!$F72</f>
        <v>0.95457986373959125</v>
      </c>
      <c r="S68">
        <f>'raw phase counts ordered'!T72/'raw phase counts ordered'!$F72</f>
        <v>9.0840272520817562E-3</v>
      </c>
      <c r="T68">
        <f>'raw phase counts ordered'!U72/'raw phase counts ordered'!$F72</f>
        <v>0</v>
      </c>
      <c r="U68">
        <f>'raw phase counts ordered'!V72/'raw phase counts ordered'!$F72</f>
        <v>0</v>
      </c>
      <c r="V68">
        <f>'raw phase counts ordered'!W72/'raw phase counts ordered'!$F72</f>
        <v>0</v>
      </c>
      <c r="W68">
        <f>'raw phase counts ordered'!X72/'raw phase counts ordered'!$F72</f>
        <v>0</v>
      </c>
    </row>
    <row r="69" spans="1:23" x14ac:dyDescent="0.2">
      <c r="A69" t="str">
        <f>'raw phase counts ordered'!B73</f>
        <v>Moss-5185-t1-ps1B-c9-p2-masked</v>
      </c>
      <c r="B69" s="2" t="s">
        <v>219</v>
      </c>
      <c r="C69" t="s">
        <v>222</v>
      </c>
      <c r="D69" t="s">
        <v>327</v>
      </c>
      <c r="F69">
        <f>'raw phase counts ordered'!G73/'raw phase counts ordered'!$F73</f>
        <v>6.097560975609756E-2</v>
      </c>
      <c r="G69">
        <f>'raw phase counts ordered'!H73/'raw phase counts ordered'!$F73</f>
        <v>0</v>
      </c>
      <c r="H69">
        <f>'raw phase counts ordered'!I73/'raw phase counts ordered'!$F73</f>
        <v>0</v>
      </c>
      <c r="I69">
        <f>'raw phase counts ordered'!J73/'raw phase counts ordered'!$F73</f>
        <v>0</v>
      </c>
      <c r="J69">
        <f>'raw phase counts ordered'!K73/'raw phase counts ordered'!$F73</f>
        <v>0</v>
      </c>
      <c r="K69">
        <f>'raw phase counts ordered'!L73/'raw phase counts ordered'!$F73</f>
        <v>0</v>
      </c>
      <c r="L69">
        <f>'raw phase counts ordered'!M73/'raw phase counts ordered'!$F73</f>
        <v>0</v>
      </c>
      <c r="M69">
        <f>'raw phase counts ordered'!N73/'raw phase counts ordered'!$F73</f>
        <v>0</v>
      </c>
      <c r="N69">
        <f>'raw phase counts ordered'!O73/'raw phase counts ordered'!$F73</f>
        <v>0</v>
      </c>
      <c r="O69">
        <f>'raw phase counts ordered'!P73/'raw phase counts ordered'!$F73</f>
        <v>0</v>
      </c>
      <c r="P69">
        <f>'raw phase counts ordered'!Q73/'raw phase counts ordered'!$F73</f>
        <v>0</v>
      </c>
      <c r="Q69">
        <f>'raw phase counts ordered'!R73/'raw phase counts ordered'!$F73</f>
        <v>0.30894308943089432</v>
      </c>
      <c r="R69">
        <f>'raw phase counts ordered'!S73/'raw phase counts ordered'!$F73</f>
        <v>0</v>
      </c>
      <c r="S69">
        <f>'raw phase counts ordered'!T73/'raw phase counts ordered'!$F73</f>
        <v>0.41463414634146339</v>
      </c>
      <c r="T69">
        <f>'raw phase counts ordered'!U73/'raw phase counts ordered'!$F73</f>
        <v>0</v>
      </c>
      <c r="U69">
        <f>'raw phase counts ordered'!V73/'raw phase counts ordered'!$F73</f>
        <v>0.21544715447154472</v>
      </c>
      <c r="V69">
        <f>'raw phase counts ordered'!W73/'raw phase counts ordered'!$F73</f>
        <v>0</v>
      </c>
      <c r="W69">
        <f>'raw phase counts ordered'!X73/'raw phase counts ordered'!$F73</f>
        <v>0</v>
      </c>
    </row>
    <row r="70" spans="1:23" x14ac:dyDescent="0.2">
      <c r="A70" t="str">
        <f>'raw phase counts ordered'!B74</f>
        <v>Moss-5185-t1-ps1B-c10b-p1-masked</v>
      </c>
      <c r="B70" s="2" t="s">
        <v>221</v>
      </c>
      <c r="C70" t="s">
        <v>219</v>
      </c>
      <c r="D70" t="s">
        <v>329</v>
      </c>
      <c r="E70" t="s">
        <v>20</v>
      </c>
      <c r="F70">
        <f>'raw phase counts ordered'!G74/'raw phase counts ordered'!$F74</f>
        <v>3.9768019884009943E-2</v>
      </c>
      <c r="G70">
        <f>'raw phase counts ordered'!H74/'raw phase counts ordered'!$F74</f>
        <v>1.9884009942004972E-2</v>
      </c>
      <c r="H70">
        <f>'raw phase counts ordered'!I74/'raw phase counts ordered'!$F74</f>
        <v>0</v>
      </c>
      <c r="I70">
        <f>'raw phase counts ordered'!J74/'raw phase counts ordered'!$F74</f>
        <v>0</v>
      </c>
      <c r="J70">
        <f>'raw phase counts ordered'!K74/'raw phase counts ordered'!$F74</f>
        <v>0</v>
      </c>
      <c r="K70">
        <f>'raw phase counts ordered'!L74/'raw phase counts ordered'!$F74</f>
        <v>0</v>
      </c>
      <c r="L70">
        <f>'raw phase counts ordered'!M74/'raw phase counts ordered'!$F74</f>
        <v>0</v>
      </c>
      <c r="M70">
        <f>'raw phase counts ordered'!N74/'raw phase counts ordered'!$F74</f>
        <v>0</v>
      </c>
      <c r="N70">
        <f>'raw phase counts ordered'!O74/'raw phase counts ordered'!$F74</f>
        <v>0</v>
      </c>
      <c r="O70">
        <f>'raw phase counts ordered'!P74/'raw phase counts ordered'!$F74</f>
        <v>0</v>
      </c>
      <c r="P70">
        <f>'raw phase counts ordered'!Q74/'raw phase counts ordered'!$F74</f>
        <v>3.3140016570008283E-3</v>
      </c>
      <c r="Q70">
        <f>'raw phase counts ordered'!R74/'raw phase counts ordered'!$F74</f>
        <v>0.1507870753935377</v>
      </c>
      <c r="R70">
        <f>'raw phase counts ordered'!S74/'raw phase counts ordered'!$F74</f>
        <v>0.27589063794531898</v>
      </c>
      <c r="S70">
        <f>'raw phase counts ordered'!T74/'raw phase counts ordered'!$F74</f>
        <v>0.13918806959403479</v>
      </c>
      <c r="T70">
        <f>'raw phase counts ordered'!U74/'raw phase counts ordered'!$F74</f>
        <v>0</v>
      </c>
      <c r="U70">
        <f>'raw phase counts ordered'!V74/'raw phase counts ordered'!$F74</f>
        <v>0.37116818558409281</v>
      </c>
      <c r="V70">
        <f>'raw phase counts ordered'!W74/'raw phase counts ordered'!$F74</f>
        <v>0</v>
      </c>
      <c r="W70">
        <f>'raw phase counts ordered'!X74/'raw phase counts ordered'!$F74</f>
        <v>0</v>
      </c>
    </row>
    <row r="71" spans="1:23" x14ac:dyDescent="0.2">
      <c r="A71" t="str">
        <f>'raw phase counts ordered'!B75</f>
        <v>Moss-5185-t1-ps1B-c10a-p2-masked</v>
      </c>
      <c r="B71" s="2" t="s">
        <v>221</v>
      </c>
      <c r="C71" t="s">
        <v>221</v>
      </c>
      <c r="D71" t="s">
        <v>328</v>
      </c>
      <c r="E71" t="s">
        <v>255</v>
      </c>
      <c r="F71">
        <f>'raw phase counts ordered'!G75/'raw phase counts ordered'!$F75</f>
        <v>0.17190082644628099</v>
      </c>
      <c r="G71">
        <f>'raw phase counts ordered'!H75/'raw phase counts ordered'!$F75</f>
        <v>4.4628099173553717E-2</v>
      </c>
      <c r="H71">
        <f>'raw phase counts ordered'!I75/'raw phase counts ordered'!$F75</f>
        <v>0</v>
      </c>
      <c r="I71">
        <f>'raw phase counts ordered'!J75/'raw phase counts ordered'!$F75</f>
        <v>0</v>
      </c>
      <c r="J71">
        <f>'raw phase counts ordered'!K75/'raw phase counts ordered'!$F75</f>
        <v>0</v>
      </c>
      <c r="K71">
        <f>'raw phase counts ordered'!L75/'raw phase counts ordered'!$F75</f>
        <v>0</v>
      </c>
      <c r="L71">
        <f>'raw phase counts ordered'!M75/'raw phase counts ordered'!$F75</f>
        <v>0</v>
      </c>
      <c r="M71">
        <f>'raw phase counts ordered'!N75/'raw phase counts ordered'!$F75</f>
        <v>0</v>
      </c>
      <c r="N71">
        <f>'raw phase counts ordered'!O75/'raw phase counts ordered'!$F75</f>
        <v>0</v>
      </c>
      <c r="O71">
        <f>'raw phase counts ordered'!P75/'raw phase counts ordered'!$F75</f>
        <v>0</v>
      </c>
      <c r="P71">
        <f>'raw phase counts ordered'!Q75/'raw phase counts ordered'!$F75</f>
        <v>0</v>
      </c>
      <c r="Q71">
        <f>'raw phase counts ordered'!R75/'raw phase counts ordered'!$F75</f>
        <v>3.3884297520661154E-2</v>
      </c>
      <c r="R71">
        <f>'raw phase counts ordered'!S75/'raw phase counts ordered'!$F75</f>
        <v>4.9586776859504135E-3</v>
      </c>
      <c r="S71">
        <f>'raw phase counts ordered'!T75/'raw phase counts ordered'!$F75</f>
        <v>0.36033057851239669</v>
      </c>
      <c r="T71">
        <f>'raw phase counts ordered'!U75/'raw phase counts ordered'!$F75</f>
        <v>1.652892561983471E-3</v>
      </c>
      <c r="U71">
        <f>'raw phase counts ordered'!V75/'raw phase counts ordered'!$F75</f>
        <v>0.38264462809917354</v>
      </c>
      <c r="V71">
        <f>'raw phase counts ordered'!W75/'raw phase counts ordered'!$F75</f>
        <v>0</v>
      </c>
      <c r="W71">
        <f>'raw phase counts ordered'!X75/'raw phase counts ordered'!$F75</f>
        <v>0</v>
      </c>
    </row>
    <row r="72" spans="1:23" x14ac:dyDescent="0.2">
      <c r="A72" t="str">
        <f>'raw phase counts ordered'!B76</f>
        <v>Moss-5185-t1-ps1B-c11-p1-masked</v>
      </c>
      <c r="B72" s="2" t="s">
        <v>222</v>
      </c>
      <c r="C72" t="s">
        <v>222</v>
      </c>
      <c r="D72" t="s">
        <v>297</v>
      </c>
      <c r="F72">
        <f>'raw phase counts ordered'!G76/'raw phase counts ordered'!$F76</f>
        <v>6.2111801242236021E-3</v>
      </c>
      <c r="G72">
        <f>'raw phase counts ordered'!H76/'raw phase counts ordered'!$F76</f>
        <v>0</v>
      </c>
      <c r="H72">
        <f>'raw phase counts ordered'!I76/'raw phase counts ordered'!$F76</f>
        <v>0</v>
      </c>
      <c r="I72">
        <f>'raw phase counts ordered'!J76/'raw phase counts ordered'!$F76</f>
        <v>0</v>
      </c>
      <c r="J72">
        <f>'raw phase counts ordered'!K76/'raw phase counts ordered'!$F76</f>
        <v>0</v>
      </c>
      <c r="K72">
        <f>'raw phase counts ordered'!L76/'raw phase counts ordered'!$F76</f>
        <v>0</v>
      </c>
      <c r="L72">
        <f>'raw phase counts ordered'!M76/'raw phase counts ordered'!$F76</f>
        <v>0</v>
      </c>
      <c r="M72">
        <f>'raw phase counts ordered'!N76/'raw phase counts ordered'!$F76</f>
        <v>0</v>
      </c>
      <c r="N72">
        <f>'raw phase counts ordered'!O76/'raw phase counts ordered'!$F76</f>
        <v>0</v>
      </c>
      <c r="O72">
        <f>'raw phase counts ordered'!P76/'raw phase counts ordered'!$F76</f>
        <v>0</v>
      </c>
      <c r="P72">
        <f>'raw phase counts ordered'!Q76/'raw phase counts ordered'!$F76</f>
        <v>0</v>
      </c>
      <c r="Q72">
        <f>'raw phase counts ordered'!R76/'raw phase counts ordered'!$F76</f>
        <v>2.4844720496894408E-2</v>
      </c>
      <c r="R72">
        <f>'raw phase counts ordered'!S76/'raw phase counts ordered'!$F76</f>
        <v>5.3830227743271224E-2</v>
      </c>
      <c r="S72">
        <f>'raw phase counts ordered'!T76/'raw phase counts ordered'!$F76</f>
        <v>0.91511387163561075</v>
      </c>
      <c r="T72">
        <f>'raw phase counts ordered'!U76/'raw phase counts ordered'!$F76</f>
        <v>0</v>
      </c>
      <c r="U72">
        <f>'raw phase counts ordered'!V76/'raw phase counts ordered'!$F76</f>
        <v>0</v>
      </c>
      <c r="V72">
        <f>'raw phase counts ordered'!W76/'raw phase counts ordered'!$F76</f>
        <v>0</v>
      </c>
      <c r="W72">
        <f>'raw phase counts ordered'!X76/'raw phase counts ordered'!$F76</f>
        <v>0</v>
      </c>
    </row>
    <row r="73" spans="1:23" x14ac:dyDescent="0.2">
      <c r="A73" t="str">
        <f>'raw phase counts ordered'!B77</f>
        <v>Moss-5185-t1-ps1B-c11-p2-masked</v>
      </c>
      <c r="B73" s="2" t="s">
        <v>218</v>
      </c>
      <c r="C73" t="s">
        <v>249</v>
      </c>
      <c r="D73" t="s">
        <v>250</v>
      </c>
      <c r="F73">
        <f>'raw phase counts ordered'!G77/'raw phase counts ordered'!$F77</f>
        <v>0</v>
      </c>
      <c r="G73">
        <f>'raw phase counts ordered'!H77/'raw phase counts ordered'!$F77</f>
        <v>0</v>
      </c>
      <c r="H73">
        <f>'raw phase counts ordered'!I77/'raw phase counts ordered'!$F77</f>
        <v>0</v>
      </c>
      <c r="I73">
        <f>'raw phase counts ordered'!J77/'raw phase counts ordered'!$F77</f>
        <v>0</v>
      </c>
      <c r="J73">
        <f>'raw phase counts ordered'!K77/'raw phase counts ordered'!$F77</f>
        <v>0</v>
      </c>
      <c r="K73">
        <f>'raw phase counts ordered'!L77/'raw phase counts ordered'!$F77</f>
        <v>0</v>
      </c>
      <c r="L73">
        <f>'raw phase counts ordered'!M77/'raw phase counts ordered'!$F77</f>
        <v>0</v>
      </c>
      <c r="M73">
        <f>'raw phase counts ordered'!N77/'raw phase counts ordered'!$F77</f>
        <v>0</v>
      </c>
      <c r="N73">
        <f>'raw phase counts ordered'!O77/'raw phase counts ordered'!$F77</f>
        <v>0</v>
      </c>
      <c r="O73">
        <f>'raw phase counts ordered'!P77/'raw phase counts ordered'!$F77</f>
        <v>0</v>
      </c>
      <c r="P73">
        <f>'raw phase counts ordered'!Q77/'raw phase counts ordered'!$F77</f>
        <v>2.0920502092050207E-3</v>
      </c>
      <c r="Q73">
        <f>'raw phase counts ordered'!R77/'raw phase counts ordered'!$F77</f>
        <v>0</v>
      </c>
      <c r="R73">
        <f>'raw phase counts ordered'!S77/'raw phase counts ordered'!$F77</f>
        <v>0.997907949790795</v>
      </c>
      <c r="S73">
        <f>'raw phase counts ordered'!T77/'raw phase counts ordered'!$F77</f>
        <v>0</v>
      </c>
      <c r="T73">
        <f>'raw phase counts ordered'!U77/'raw phase counts ordered'!$F77</f>
        <v>0</v>
      </c>
      <c r="U73">
        <f>'raw phase counts ordered'!V77/'raw phase counts ordered'!$F77</f>
        <v>0</v>
      </c>
      <c r="V73">
        <f>'raw phase counts ordered'!W77/'raw phase counts ordered'!$F77</f>
        <v>0</v>
      </c>
      <c r="W73">
        <f>'raw phase counts ordered'!X77/'raw phase counts ordered'!$F77</f>
        <v>0</v>
      </c>
    </row>
    <row r="74" spans="1:23" x14ac:dyDescent="0.2">
      <c r="A74" t="str">
        <f>'raw phase counts ordered'!B78</f>
        <v>Moss-5185-t1-ps1B-c11-p3-masked</v>
      </c>
      <c r="B74" s="2" t="s">
        <v>222</v>
      </c>
      <c r="C74" t="s">
        <v>222</v>
      </c>
      <c r="D74" t="s">
        <v>20</v>
      </c>
      <c r="E74" t="s">
        <v>20</v>
      </c>
      <c r="F74">
        <f>'raw phase counts ordered'!G78/'raw phase counts ordered'!$F78</f>
        <v>0.27747886241352804</v>
      </c>
      <c r="G74">
        <f>'raw phase counts ordered'!H78/'raw phase counts ordered'!$F78</f>
        <v>0</v>
      </c>
      <c r="H74">
        <f>'raw phase counts ordered'!I78/'raw phase counts ordered'!$F78</f>
        <v>0</v>
      </c>
      <c r="I74">
        <f>'raw phase counts ordered'!J78/'raw phase counts ordered'!$F78</f>
        <v>0</v>
      </c>
      <c r="J74">
        <f>'raw phase counts ordered'!K78/'raw phase counts ordered'!$F78</f>
        <v>0</v>
      </c>
      <c r="K74">
        <f>'raw phase counts ordered'!L78/'raw phase counts ordered'!$F78</f>
        <v>0</v>
      </c>
      <c r="L74">
        <f>'raw phase counts ordered'!M78/'raw phase counts ordered'!$F78</f>
        <v>0</v>
      </c>
      <c r="M74">
        <f>'raw phase counts ordered'!N78/'raw phase counts ordered'!$F78</f>
        <v>0</v>
      </c>
      <c r="N74">
        <f>'raw phase counts ordered'!O78/'raw phase counts ordered'!$F78</f>
        <v>0</v>
      </c>
      <c r="O74">
        <f>'raw phase counts ordered'!P78/'raw phase counts ordered'!$F78</f>
        <v>0</v>
      </c>
      <c r="P74">
        <f>'raw phase counts ordered'!Q78/'raw phase counts ordered'!$F78</f>
        <v>0</v>
      </c>
      <c r="Q74">
        <f>'raw phase counts ordered'!R78/'raw phase counts ordered'!$F78</f>
        <v>0.71099154496541117</v>
      </c>
      <c r="R74">
        <f>'raw phase counts ordered'!S78/'raw phase counts ordered'!$F78</f>
        <v>0</v>
      </c>
      <c r="S74">
        <f>'raw phase counts ordered'!T78/'raw phase counts ordered'!$F78</f>
        <v>1.1529592621060722E-2</v>
      </c>
      <c r="T74">
        <f>'raw phase counts ordered'!U78/'raw phase counts ordered'!$F78</f>
        <v>0</v>
      </c>
      <c r="U74">
        <f>'raw phase counts ordered'!V78/'raw phase counts ordered'!$F78</f>
        <v>0</v>
      </c>
      <c r="V74">
        <f>'raw phase counts ordered'!W78/'raw phase counts ordered'!$F78</f>
        <v>0</v>
      </c>
      <c r="W74">
        <f>'raw phase counts ordered'!X78/'raw phase counts ordered'!$F78</f>
        <v>0</v>
      </c>
    </row>
    <row r="75" spans="1:23" x14ac:dyDescent="0.2">
      <c r="A75" t="str">
        <f>'raw phase counts ordered'!B79</f>
        <v>Moss-5185-t1-ps1B-c22-p1-masked</v>
      </c>
      <c r="B75" s="2" t="s">
        <v>218</v>
      </c>
      <c r="C75" t="s">
        <v>218</v>
      </c>
      <c r="D75" t="s">
        <v>293</v>
      </c>
      <c r="F75">
        <f>'raw phase counts ordered'!G79/'raw phase counts ordered'!$F79</f>
        <v>0</v>
      </c>
      <c r="G75">
        <f>'raw phase counts ordered'!H79/'raw phase counts ordered'!$F79</f>
        <v>1.5232292460015233E-3</v>
      </c>
      <c r="H75">
        <f>'raw phase counts ordered'!I79/'raw phase counts ordered'!$F79</f>
        <v>0</v>
      </c>
      <c r="I75">
        <f>'raw phase counts ordered'!J79/'raw phase counts ordered'!$F79</f>
        <v>0</v>
      </c>
      <c r="J75">
        <f>'raw phase counts ordered'!K79/'raw phase counts ordered'!$F79</f>
        <v>0</v>
      </c>
      <c r="K75">
        <f>'raw phase counts ordered'!L79/'raw phase counts ordered'!$F79</f>
        <v>0</v>
      </c>
      <c r="L75">
        <f>'raw phase counts ordered'!M79/'raw phase counts ordered'!$F79</f>
        <v>0</v>
      </c>
      <c r="M75">
        <f>'raw phase counts ordered'!N79/'raw phase counts ordered'!$F79</f>
        <v>0</v>
      </c>
      <c r="N75">
        <f>'raw phase counts ordered'!O79/'raw phase counts ordered'!$F79</f>
        <v>0</v>
      </c>
      <c r="O75">
        <f>'raw phase counts ordered'!P79/'raw phase counts ordered'!$F79</f>
        <v>0</v>
      </c>
      <c r="P75">
        <f>'raw phase counts ordered'!Q79/'raw phase counts ordered'!$F79</f>
        <v>0.98095963442498091</v>
      </c>
      <c r="Q75">
        <f>'raw phase counts ordered'!R79/'raw phase counts ordered'!$F79</f>
        <v>0</v>
      </c>
      <c r="R75">
        <f>'raw phase counts ordered'!S79/'raw phase counts ordered'!$F79</f>
        <v>1.7517136329017517E-2</v>
      </c>
      <c r="S75">
        <f>'raw phase counts ordered'!T79/'raw phase counts ordered'!$F79</f>
        <v>0</v>
      </c>
      <c r="T75">
        <f>'raw phase counts ordered'!U79/'raw phase counts ordered'!$F79</f>
        <v>0</v>
      </c>
      <c r="U75">
        <f>'raw phase counts ordered'!V79/'raw phase counts ordered'!$F79</f>
        <v>0</v>
      </c>
      <c r="V75">
        <f>'raw phase counts ordered'!W79/'raw phase counts ordered'!$F79</f>
        <v>0</v>
      </c>
      <c r="W75">
        <f>'raw phase counts ordered'!X79/'raw phase counts ordered'!$F79</f>
        <v>0</v>
      </c>
    </row>
    <row r="76" spans="1:23" x14ac:dyDescent="0.2">
      <c r="A76" t="str">
        <f>'raw phase counts ordered'!B80</f>
        <v>Moss-5185-t1-ps1B-c22-p2-masked</v>
      </c>
      <c r="B76" s="2" t="s">
        <v>219</v>
      </c>
      <c r="C76" t="s">
        <v>219</v>
      </c>
      <c r="D76" t="s">
        <v>338</v>
      </c>
      <c r="E76" t="s">
        <v>20</v>
      </c>
      <c r="F76">
        <f>'raw phase counts ordered'!G80/'raw phase counts ordered'!$F80</f>
        <v>0.10687022900763359</v>
      </c>
      <c r="G76">
        <f>'raw phase counts ordered'!H80/'raw phase counts ordered'!$F80</f>
        <v>0</v>
      </c>
      <c r="H76">
        <f>'raw phase counts ordered'!I80/'raw phase counts ordered'!$F80</f>
        <v>0</v>
      </c>
      <c r="I76">
        <f>'raw phase counts ordered'!J80/'raw phase counts ordered'!$F80</f>
        <v>0</v>
      </c>
      <c r="J76">
        <f>'raw phase counts ordered'!K80/'raw phase counts ordered'!$F80</f>
        <v>0</v>
      </c>
      <c r="K76">
        <f>'raw phase counts ordered'!L80/'raw phase counts ordered'!$F80</f>
        <v>0</v>
      </c>
      <c r="L76">
        <f>'raw phase counts ordered'!M80/'raw phase counts ordered'!$F80</f>
        <v>0</v>
      </c>
      <c r="M76">
        <f>'raw phase counts ordered'!N80/'raw phase counts ordered'!$F80</f>
        <v>0</v>
      </c>
      <c r="N76">
        <f>'raw phase counts ordered'!O80/'raw phase counts ordered'!$F80</f>
        <v>0</v>
      </c>
      <c r="O76">
        <f>'raw phase counts ordered'!P80/'raw phase counts ordered'!$F80</f>
        <v>0</v>
      </c>
      <c r="P76">
        <f>'raw phase counts ordered'!Q80/'raw phase counts ordered'!$F80</f>
        <v>0</v>
      </c>
      <c r="Q76">
        <f>'raw phase counts ordered'!R80/'raw phase counts ordered'!$F80</f>
        <v>0.10763358778625955</v>
      </c>
      <c r="R76">
        <f>'raw phase counts ordered'!S80/'raw phase counts ordered'!$F80</f>
        <v>9.6183206106870228E-2</v>
      </c>
      <c r="S76">
        <f>'raw phase counts ordered'!T80/'raw phase counts ordered'!$F80</f>
        <v>0.36488549618320609</v>
      </c>
      <c r="T76">
        <f>'raw phase counts ordered'!U80/'raw phase counts ordered'!$F80</f>
        <v>0</v>
      </c>
      <c r="U76">
        <f>'raw phase counts ordered'!V80/'raw phase counts ordered'!$F80</f>
        <v>0.32442748091603052</v>
      </c>
      <c r="V76">
        <f>'raw phase counts ordered'!W80/'raw phase counts ordered'!$F80</f>
        <v>0</v>
      </c>
      <c r="W76">
        <f>'raw phase counts ordered'!X80/'raw phase counts ordered'!$F80</f>
        <v>0</v>
      </c>
    </row>
    <row r="77" spans="1:23" x14ac:dyDescent="0.2">
      <c r="A77" t="str">
        <f>'raw phase counts ordered'!B81</f>
        <v>Moss-5185-t1-ps1B-c22-p3-masked</v>
      </c>
      <c r="B77" s="2" t="s">
        <v>218</v>
      </c>
      <c r="C77" t="s">
        <v>249</v>
      </c>
      <c r="D77" t="s">
        <v>339</v>
      </c>
      <c r="E77" t="s">
        <v>20</v>
      </c>
      <c r="F77">
        <f>'raw phase counts ordered'!G81/'raw phase counts ordered'!$F81</f>
        <v>1.2204424103737605E-2</v>
      </c>
      <c r="G77">
        <f>'raw phase counts ordered'!H81/'raw phase counts ordered'!$F81</f>
        <v>0</v>
      </c>
      <c r="H77">
        <f>'raw phase counts ordered'!I81/'raw phase counts ordered'!$F81</f>
        <v>0</v>
      </c>
      <c r="I77">
        <f>'raw phase counts ordered'!J81/'raw phase counts ordered'!$F81</f>
        <v>0</v>
      </c>
      <c r="J77">
        <f>'raw phase counts ordered'!K81/'raw phase counts ordered'!$F81</f>
        <v>0</v>
      </c>
      <c r="K77">
        <f>'raw phase counts ordered'!L81/'raw phase counts ordered'!$F81</f>
        <v>0</v>
      </c>
      <c r="L77">
        <f>'raw phase counts ordered'!M81/'raw phase counts ordered'!$F81</f>
        <v>0</v>
      </c>
      <c r="M77">
        <f>'raw phase counts ordered'!N81/'raw phase counts ordered'!$F81</f>
        <v>0</v>
      </c>
      <c r="N77">
        <f>'raw phase counts ordered'!O81/'raw phase counts ordered'!$F81</f>
        <v>0</v>
      </c>
      <c r="O77">
        <f>'raw phase counts ordered'!P81/'raw phase counts ordered'!$F81</f>
        <v>0</v>
      </c>
      <c r="P77">
        <f>'raw phase counts ordered'!Q81/'raw phase counts ordered'!$F81</f>
        <v>5.3394355453852023E-3</v>
      </c>
      <c r="Q77">
        <f>'raw phase counts ordered'!R81/'raw phase counts ordered'!$F81</f>
        <v>9.9160945842868033E-3</v>
      </c>
      <c r="R77">
        <f>'raw phase counts ordered'!S81/'raw phase counts ordered'!$F81</f>
        <v>0.96948893974065598</v>
      </c>
      <c r="S77">
        <f>'raw phase counts ordered'!T81/'raw phase counts ordered'!$F81</f>
        <v>3.0511060259344014E-3</v>
      </c>
      <c r="T77">
        <f>'raw phase counts ordered'!U81/'raw phase counts ordered'!$F81</f>
        <v>0</v>
      </c>
      <c r="U77">
        <f>'raw phase counts ordered'!V81/'raw phase counts ordered'!$F81</f>
        <v>0</v>
      </c>
      <c r="V77">
        <f>'raw phase counts ordered'!W81/'raw phase counts ordered'!$F81</f>
        <v>0</v>
      </c>
      <c r="W77">
        <f>'raw phase counts ordered'!X81/'raw phase counts ordered'!$F81</f>
        <v>0</v>
      </c>
    </row>
    <row r="78" spans="1:23" x14ac:dyDescent="0.2">
      <c r="A78" t="str">
        <f>'raw phase counts ordered'!B82</f>
        <v>Moss-5185-t1-ps1B-c22-p4-masked</v>
      </c>
      <c r="B78" s="2" t="s">
        <v>224</v>
      </c>
      <c r="C78" t="s">
        <v>224</v>
      </c>
      <c r="F78">
        <f>'raw phase counts ordered'!G82/'raw phase counts ordered'!$F82</f>
        <v>2.0044543429844099E-2</v>
      </c>
      <c r="G78">
        <f>'raw phase counts ordered'!H82/'raw phase counts ordered'!$F82</f>
        <v>2.2271714922048997E-3</v>
      </c>
      <c r="H78">
        <f>'raw phase counts ordered'!I82/'raw phase counts ordered'!$F82</f>
        <v>0</v>
      </c>
      <c r="I78">
        <f>'raw phase counts ordered'!J82/'raw phase counts ordered'!$F82</f>
        <v>0.97772828507795095</v>
      </c>
      <c r="J78">
        <f>'raw phase counts ordered'!K82/'raw phase counts ordered'!$F82</f>
        <v>0</v>
      </c>
      <c r="K78">
        <f>'raw phase counts ordered'!L82/'raw phase counts ordered'!$F82</f>
        <v>0</v>
      </c>
      <c r="L78">
        <f>'raw phase counts ordered'!M82/'raw phase counts ordered'!$F82</f>
        <v>0</v>
      </c>
      <c r="M78">
        <f>'raw phase counts ordered'!N82/'raw phase counts ordered'!$F82</f>
        <v>0</v>
      </c>
      <c r="N78">
        <f>'raw phase counts ordered'!O82/'raw phase counts ordered'!$F82</f>
        <v>0</v>
      </c>
      <c r="O78">
        <f>'raw phase counts ordered'!P82/'raw phase counts ordered'!$F82</f>
        <v>0</v>
      </c>
      <c r="P78">
        <f>'raw phase counts ordered'!Q82/'raw phase counts ordered'!$F82</f>
        <v>0</v>
      </c>
      <c r="Q78">
        <f>'raw phase counts ordered'!R82/'raw phase counts ordered'!$F82</f>
        <v>0</v>
      </c>
      <c r="R78">
        <f>'raw phase counts ordered'!S82/'raw phase counts ordered'!$F82</f>
        <v>0</v>
      </c>
      <c r="S78">
        <f>'raw phase counts ordered'!T82/'raw phase counts ordered'!$F82</f>
        <v>0</v>
      </c>
      <c r="T78">
        <f>'raw phase counts ordered'!U82/'raw phase counts ordered'!$F82</f>
        <v>0</v>
      </c>
      <c r="U78">
        <f>'raw phase counts ordered'!V82/'raw phase counts ordered'!$F82</f>
        <v>0</v>
      </c>
      <c r="V78">
        <f>'raw phase counts ordered'!W82/'raw phase counts ordered'!$F82</f>
        <v>0</v>
      </c>
      <c r="W78">
        <f>'raw phase counts ordered'!X82/'raw phase counts ordered'!$F82</f>
        <v>0</v>
      </c>
    </row>
    <row r="79" spans="1:23" x14ac:dyDescent="0.2">
      <c r="A79" t="str">
        <f>'raw phase counts ordered'!B83</f>
        <v>Moss-5185-t1-ps1B-c22-p5-masked</v>
      </c>
      <c r="B79" s="2" t="s">
        <v>224</v>
      </c>
      <c r="C79" t="s">
        <v>224</v>
      </c>
      <c r="F79">
        <f>'raw phase counts ordered'!G83/'raw phase counts ordered'!$F83</f>
        <v>2.6607538802660754E-2</v>
      </c>
      <c r="G79">
        <f>'raw phase counts ordered'!H83/'raw phase counts ordered'!$F83</f>
        <v>0</v>
      </c>
      <c r="H79">
        <f>'raw phase counts ordered'!I83/'raw phase counts ordered'!$F83</f>
        <v>0</v>
      </c>
      <c r="I79">
        <f>'raw phase counts ordered'!J83/'raw phase counts ordered'!$F83</f>
        <v>0.96008869179600886</v>
      </c>
      <c r="J79">
        <f>'raw phase counts ordered'!K83/'raw phase counts ordered'!$F83</f>
        <v>0</v>
      </c>
      <c r="K79">
        <f>'raw phase counts ordered'!L83/'raw phase counts ordered'!$F83</f>
        <v>0</v>
      </c>
      <c r="L79">
        <f>'raw phase counts ordered'!M83/'raw phase counts ordered'!$F83</f>
        <v>0</v>
      </c>
      <c r="M79">
        <f>'raw phase counts ordered'!N83/'raw phase counts ordered'!$F83</f>
        <v>0</v>
      </c>
      <c r="N79">
        <f>'raw phase counts ordered'!O83/'raw phase counts ordered'!$F83</f>
        <v>0</v>
      </c>
      <c r="O79">
        <f>'raw phase counts ordered'!P83/'raw phase counts ordered'!$F83</f>
        <v>0</v>
      </c>
      <c r="P79">
        <f>'raw phase counts ordered'!Q83/'raw phase counts ordered'!$F83</f>
        <v>0</v>
      </c>
      <c r="Q79">
        <f>'raw phase counts ordered'!R83/'raw phase counts ordered'!$F83</f>
        <v>0</v>
      </c>
      <c r="R79">
        <f>'raw phase counts ordered'!S83/'raw phase counts ordered'!$F83</f>
        <v>1.3303769401330377E-2</v>
      </c>
      <c r="S79">
        <f>'raw phase counts ordered'!T83/'raw phase counts ordered'!$F83</f>
        <v>0</v>
      </c>
      <c r="T79">
        <f>'raw phase counts ordered'!U83/'raw phase counts ordered'!$F83</f>
        <v>0</v>
      </c>
      <c r="U79">
        <f>'raw phase counts ordered'!V83/'raw phase counts ordered'!$F83</f>
        <v>0</v>
      </c>
      <c r="V79">
        <f>'raw phase counts ordered'!W83/'raw phase counts ordered'!$F83</f>
        <v>0</v>
      </c>
      <c r="W79">
        <f>'raw phase counts ordered'!X83/'raw phase counts ordered'!$F83</f>
        <v>0</v>
      </c>
    </row>
    <row r="80" spans="1:23" x14ac:dyDescent="0.2">
      <c r="A80" t="str">
        <f>'raw phase counts ordered'!B84</f>
        <v>Moss-5185-t1-ps1B-c3a-p1-masked</v>
      </c>
      <c r="B80" s="2" t="s">
        <v>221</v>
      </c>
      <c r="C80" t="s">
        <v>221</v>
      </c>
      <c r="D80" t="s">
        <v>319</v>
      </c>
      <c r="E80" t="s">
        <v>255</v>
      </c>
      <c r="F80">
        <f>'raw phase counts ordered'!G84/'raw phase counts ordered'!$F84</f>
        <v>0.1380952380952381</v>
      </c>
      <c r="G80">
        <f>'raw phase counts ordered'!H84/'raw phase counts ordered'!$F84</f>
        <v>9.5238095238095247E-3</v>
      </c>
      <c r="H80">
        <f>'raw phase counts ordered'!I84/'raw phase counts ordered'!$F84</f>
        <v>0</v>
      </c>
      <c r="I80">
        <f>'raw phase counts ordered'!J84/'raw phase counts ordered'!$F84</f>
        <v>0</v>
      </c>
      <c r="J80">
        <f>'raw phase counts ordered'!K84/'raw phase counts ordered'!$F84</f>
        <v>0.54523809523809519</v>
      </c>
      <c r="K80">
        <f>'raw phase counts ordered'!L84/'raw phase counts ordered'!$F84</f>
        <v>0</v>
      </c>
      <c r="L80">
        <f>'raw phase counts ordered'!M84/'raw phase counts ordered'!$F84</f>
        <v>0</v>
      </c>
      <c r="M80">
        <f>'raw phase counts ordered'!N84/'raw phase counts ordered'!$F84</f>
        <v>0</v>
      </c>
      <c r="N80">
        <f>'raw phase counts ordered'!O84/'raw phase counts ordered'!$F84</f>
        <v>0</v>
      </c>
      <c r="O80">
        <f>'raw phase counts ordered'!P84/'raw phase counts ordered'!$F84</f>
        <v>0</v>
      </c>
      <c r="P80">
        <f>'raw phase counts ordered'!Q84/'raw phase counts ordered'!$F84</f>
        <v>0</v>
      </c>
      <c r="Q80">
        <f>'raw phase counts ordered'!R84/'raw phase counts ordered'!$F84</f>
        <v>1.5873015873015873E-3</v>
      </c>
      <c r="R80">
        <f>'raw phase counts ordered'!S84/'raw phase counts ordered'!$F84</f>
        <v>0</v>
      </c>
      <c r="S80">
        <f>'raw phase counts ordered'!T84/'raw phase counts ordered'!$F84</f>
        <v>0.18571428571428572</v>
      </c>
      <c r="T80">
        <f>'raw phase counts ordered'!U84/'raw phase counts ordered'!$F84</f>
        <v>0.10952380952380952</v>
      </c>
      <c r="U80">
        <f>'raw phase counts ordered'!V84/'raw phase counts ordered'!$F84</f>
        <v>1.0317460317460317E-2</v>
      </c>
      <c r="V80">
        <f>'raw phase counts ordered'!W84/'raw phase counts ordered'!$F84</f>
        <v>0</v>
      </c>
      <c r="W80">
        <f>'raw phase counts ordered'!X84/'raw phase counts ordered'!$F84</f>
        <v>0</v>
      </c>
    </row>
    <row r="81" spans="1:23" x14ac:dyDescent="0.2">
      <c r="B81" s="2" t="s">
        <v>221</v>
      </c>
      <c r="F81" t="e">
        <f>'raw phase counts ordered'!G85/'raw phase counts ordered'!$F85</f>
        <v>#DIV/0!</v>
      </c>
      <c r="G81" t="e">
        <f>'raw phase counts ordered'!H85/'raw phase counts ordered'!$F85</f>
        <v>#DIV/0!</v>
      </c>
      <c r="H81" t="e">
        <f>'raw phase counts ordered'!I85/'raw phase counts ordered'!$F85</f>
        <v>#DIV/0!</v>
      </c>
      <c r="I81" t="e">
        <f>'raw phase counts ordered'!J85/'raw phase counts ordered'!$F85</f>
        <v>#DIV/0!</v>
      </c>
      <c r="J81" t="e">
        <f>'raw phase counts ordered'!K85/'raw phase counts ordered'!$F85</f>
        <v>#DIV/0!</v>
      </c>
      <c r="K81" t="e">
        <f>'raw phase counts ordered'!L85/'raw phase counts ordered'!$F85</f>
        <v>#DIV/0!</v>
      </c>
      <c r="L81" t="e">
        <f>'raw phase counts ordered'!M85/'raw phase counts ordered'!$F85</f>
        <v>#DIV/0!</v>
      </c>
      <c r="M81" t="e">
        <f>'raw phase counts ordered'!N85/'raw phase counts ordered'!$F85</f>
        <v>#DIV/0!</v>
      </c>
      <c r="N81" t="e">
        <f>'raw phase counts ordered'!O85/'raw phase counts ordered'!$F85</f>
        <v>#DIV/0!</v>
      </c>
      <c r="O81" t="e">
        <f>'raw phase counts ordered'!P85/'raw phase counts ordered'!$F85</f>
        <v>#DIV/0!</v>
      </c>
      <c r="P81" t="e">
        <f>'raw phase counts ordered'!Q85/'raw phase counts ordered'!$F85</f>
        <v>#DIV/0!</v>
      </c>
      <c r="Q81" t="e">
        <f>'raw phase counts ordered'!R85/'raw phase counts ordered'!$F85</f>
        <v>#DIV/0!</v>
      </c>
      <c r="R81" t="e">
        <f>'raw phase counts ordered'!S85/'raw phase counts ordered'!$F85</f>
        <v>#DIV/0!</v>
      </c>
      <c r="S81" t="e">
        <f>'raw phase counts ordered'!T85/'raw phase counts ordered'!$F85</f>
        <v>#DIV/0!</v>
      </c>
      <c r="T81" t="e">
        <f>'raw phase counts ordered'!U85/'raw phase counts ordered'!$F85</f>
        <v>#DIV/0!</v>
      </c>
      <c r="U81" t="e">
        <f>'raw phase counts ordered'!V85/'raw phase counts ordered'!$F85</f>
        <v>#DIV/0!</v>
      </c>
      <c r="V81" t="e">
        <f>'raw phase counts ordered'!W85/'raw phase counts ordered'!$F85</f>
        <v>#DIV/0!</v>
      </c>
      <c r="W81" t="e">
        <f>'raw phase counts ordered'!X85/'raw phase counts ordered'!$F85</f>
        <v>#DIV/0!</v>
      </c>
    </row>
    <row r="82" spans="1:23" x14ac:dyDescent="0.2">
      <c r="A82" t="str">
        <f>'raw phase counts ordered'!B86</f>
        <v>Moss-5185-t1-ps1B-c3b-p2-masked</v>
      </c>
      <c r="B82" s="2" t="s">
        <v>221</v>
      </c>
      <c r="C82" t="s">
        <v>221</v>
      </c>
      <c r="D82" t="s">
        <v>320</v>
      </c>
      <c r="E82" t="s">
        <v>255</v>
      </c>
      <c r="F82">
        <f>'raw phase counts ordered'!G86/'raw phase counts ordered'!$F86</f>
        <v>0.20948616600790515</v>
      </c>
      <c r="G82">
        <f>'raw phase counts ordered'!H86/'raw phase counts ordered'!$F86</f>
        <v>0</v>
      </c>
      <c r="H82">
        <f>'raw phase counts ordered'!I86/'raw phase counts ordered'!$F86</f>
        <v>0</v>
      </c>
      <c r="I82">
        <f>'raw phase counts ordered'!J86/'raw phase counts ordered'!$F86</f>
        <v>0</v>
      </c>
      <c r="J82">
        <f>'raw phase counts ordered'!K86/'raw phase counts ordered'!$F86</f>
        <v>0.16205533596837945</v>
      </c>
      <c r="K82">
        <f>'raw phase counts ordered'!L86/'raw phase counts ordered'!$F86</f>
        <v>0</v>
      </c>
      <c r="L82">
        <f>'raw phase counts ordered'!M86/'raw phase counts ordered'!$F86</f>
        <v>0</v>
      </c>
      <c r="M82">
        <f>'raw phase counts ordered'!N86/'raw phase counts ordered'!$F86</f>
        <v>0</v>
      </c>
      <c r="N82">
        <f>'raw phase counts ordered'!O86/'raw phase counts ordered'!$F86</f>
        <v>0</v>
      </c>
      <c r="O82">
        <f>'raw phase counts ordered'!P86/'raw phase counts ordered'!$F86</f>
        <v>0</v>
      </c>
      <c r="P82">
        <f>'raw phase counts ordered'!Q86/'raw phase counts ordered'!$F86</f>
        <v>7.9051383399209481E-3</v>
      </c>
      <c r="Q82">
        <f>'raw phase counts ordered'!R86/'raw phase counts ordered'!$F86</f>
        <v>3.1620553359683794E-3</v>
      </c>
      <c r="R82">
        <f>'raw phase counts ordered'!S86/'raw phase counts ordered'!$F86</f>
        <v>0.1067193675889328</v>
      </c>
      <c r="S82">
        <f>'raw phase counts ordered'!T86/'raw phase counts ordered'!$F86</f>
        <v>0.4442687747035573</v>
      </c>
      <c r="T82">
        <f>'raw phase counts ordered'!U86/'raw phase counts ordered'!$F86</f>
        <v>6.6403162055335974E-2</v>
      </c>
      <c r="U82">
        <f>'raw phase counts ordered'!V86/'raw phase counts ordered'!$F86</f>
        <v>0</v>
      </c>
      <c r="V82">
        <f>'raw phase counts ordered'!W86/'raw phase counts ordered'!$F86</f>
        <v>0</v>
      </c>
      <c r="W82">
        <f>'raw phase counts ordered'!X86/'raw phase counts ordered'!$F86</f>
        <v>0</v>
      </c>
    </row>
    <row r="83" spans="1:23" x14ac:dyDescent="0.2">
      <c r="A83" t="str">
        <f>'raw phase counts ordered'!B87</f>
        <v>Moss-5185-t1-ps1B-c3a-p3-masked</v>
      </c>
      <c r="B83" s="2" t="s">
        <v>221</v>
      </c>
      <c r="C83" t="s">
        <v>221</v>
      </c>
      <c r="D83" t="s">
        <v>278</v>
      </c>
      <c r="E83" t="s">
        <v>255</v>
      </c>
      <c r="F83">
        <f>'raw phase counts ordered'!G87/'raw phase counts ordered'!$F87</f>
        <v>0.14314928425357873</v>
      </c>
      <c r="G83">
        <f>'raw phase counts ordered'!H87/'raw phase counts ordered'!$F87</f>
        <v>2.0449897750511249E-3</v>
      </c>
      <c r="H83">
        <f>'raw phase counts ordered'!I87/'raw phase counts ordered'!$F87</f>
        <v>0</v>
      </c>
      <c r="I83">
        <f>'raw phase counts ordered'!J87/'raw phase counts ordered'!$F87</f>
        <v>0</v>
      </c>
      <c r="J83">
        <f>'raw phase counts ordered'!K87/'raw phase counts ordered'!$F87</f>
        <v>0.56646216768916158</v>
      </c>
      <c r="K83">
        <f>'raw phase counts ordered'!L87/'raw phase counts ordered'!$F87</f>
        <v>0</v>
      </c>
      <c r="L83">
        <f>'raw phase counts ordered'!M87/'raw phase counts ordered'!$F87</f>
        <v>0</v>
      </c>
      <c r="M83">
        <f>'raw phase counts ordered'!N87/'raw phase counts ordered'!$F87</f>
        <v>0</v>
      </c>
      <c r="N83">
        <f>'raw phase counts ordered'!O87/'raw phase counts ordered'!$F87</f>
        <v>0</v>
      </c>
      <c r="O83">
        <f>'raw phase counts ordered'!P87/'raw phase counts ordered'!$F87</f>
        <v>0</v>
      </c>
      <c r="P83">
        <f>'raw phase counts ordered'!Q87/'raw phase counts ordered'!$F87</f>
        <v>0</v>
      </c>
      <c r="Q83">
        <f>'raw phase counts ordered'!R87/'raw phase counts ordered'!$F87</f>
        <v>2.2494887525562373E-2</v>
      </c>
      <c r="R83">
        <f>'raw phase counts ordered'!S87/'raw phase counts ordered'!$F87</f>
        <v>0</v>
      </c>
      <c r="S83">
        <f>'raw phase counts ordered'!T87/'raw phase counts ordered'!$F87</f>
        <v>0.19427402862985685</v>
      </c>
      <c r="T83">
        <f>'raw phase counts ordered'!U87/'raw phase counts ordered'!$F87</f>
        <v>7.1574642126789365E-2</v>
      </c>
      <c r="U83">
        <f>'raw phase counts ordered'!V87/'raw phase counts ordered'!$F87</f>
        <v>0</v>
      </c>
      <c r="V83">
        <f>'raw phase counts ordered'!W87/'raw phase counts ordered'!$F87</f>
        <v>0</v>
      </c>
      <c r="W83">
        <f>'raw phase counts ordered'!X87/'raw phase counts ordered'!$F87</f>
        <v>0</v>
      </c>
    </row>
    <row r="84" spans="1:23" x14ac:dyDescent="0.2">
      <c r="A84" t="str">
        <f>'raw phase counts ordered'!B88</f>
        <v>Moss-5185-t1-ps1B-c4-p1-masked</v>
      </c>
      <c r="B84" s="2" t="s">
        <v>221</v>
      </c>
      <c r="C84" t="s">
        <v>221</v>
      </c>
      <c r="D84" t="s">
        <v>321</v>
      </c>
      <c r="E84" t="s">
        <v>322</v>
      </c>
      <c r="F84">
        <f>'raw phase counts ordered'!G88/'raw phase counts ordered'!$F88</f>
        <v>5.7383320581484314E-2</v>
      </c>
      <c r="G84">
        <f>'raw phase counts ordered'!H88/'raw phase counts ordered'!$F88</f>
        <v>6.8859984697781174E-3</v>
      </c>
      <c r="H84">
        <f>'raw phase counts ordered'!I88/'raw phase counts ordered'!$F88</f>
        <v>0</v>
      </c>
      <c r="I84">
        <f>'raw phase counts ordered'!J88/'raw phase counts ordered'!$F88</f>
        <v>0</v>
      </c>
      <c r="J84">
        <f>'raw phase counts ordered'!K88/'raw phase counts ordered'!$F88</f>
        <v>0</v>
      </c>
      <c r="K84">
        <f>'raw phase counts ordered'!L88/'raw phase counts ordered'!$F88</f>
        <v>0</v>
      </c>
      <c r="L84">
        <f>'raw phase counts ordered'!M88/'raw phase counts ordered'!$F88</f>
        <v>0</v>
      </c>
      <c r="M84">
        <f>'raw phase counts ordered'!N88/'raw phase counts ordered'!$F88</f>
        <v>0</v>
      </c>
      <c r="N84">
        <f>'raw phase counts ordered'!O88/'raw phase counts ordered'!$F88</f>
        <v>0</v>
      </c>
      <c r="O84">
        <f>'raw phase counts ordered'!P88/'raw phase counts ordered'!$F88</f>
        <v>0</v>
      </c>
      <c r="P84">
        <f>'raw phase counts ordered'!Q88/'raw phase counts ordered'!$F88</f>
        <v>0</v>
      </c>
      <c r="Q84">
        <f>'raw phase counts ordered'!R88/'raw phase counts ordered'!$F88</f>
        <v>2.6778882938026015E-2</v>
      </c>
      <c r="R84">
        <f>'raw phase counts ordered'!S88/'raw phase counts ordered'!$F88</f>
        <v>0</v>
      </c>
      <c r="S84">
        <f>'raw phase counts ordered'!T88/'raw phase counts ordered'!$F88</f>
        <v>0.11247130833970925</v>
      </c>
      <c r="T84">
        <f>'raw phase counts ordered'!U88/'raw phase counts ordered'!$F88</f>
        <v>1.530221882172915E-3</v>
      </c>
      <c r="U84">
        <f>'raw phase counts ordered'!V88/'raw phase counts ordered'!$F88</f>
        <v>0.79495026778882938</v>
      </c>
      <c r="V84">
        <f>'raw phase counts ordered'!W88/'raw phase counts ordered'!$F88</f>
        <v>0</v>
      </c>
      <c r="W84">
        <f>'raw phase counts ordered'!X88/'raw phase counts ordered'!$F88</f>
        <v>0</v>
      </c>
    </row>
    <row r="85" spans="1:23" x14ac:dyDescent="0.2">
      <c r="A85" t="str">
        <f>'raw phase counts ordered'!B89</f>
        <v>Moss-5185-t1-ps1B-c7-p1-masked</v>
      </c>
      <c r="B85" s="2" t="s">
        <v>221</v>
      </c>
      <c r="C85" t="s">
        <v>221</v>
      </c>
      <c r="D85" t="s">
        <v>326</v>
      </c>
      <c r="E85" t="s">
        <v>230</v>
      </c>
      <c r="F85">
        <f>'raw phase counts ordered'!G89/'raw phase counts ordered'!$F89</f>
        <v>0.14352159468438538</v>
      </c>
      <c r="G85">
        <f>'raw phase counts ordered'!H89/'raw phase counts ordered'!$F89</f>
        <v>5.3156146179401996E-3</v>
      </c>
      <c r="H85">
        <f>'raw phase counts ordered'!I89/'raw phase counts ordered'!$F89</f>
        <v>0</v>
      </c>
      <c r="I85">
        <f>'raw phase counts ordered'!J89/'raw phase counts ordered'!$F89</f>
        <v>0</v>
      </c>
      <c r="J85">
        <f>'raw phase counts ordered'!K89/'raw phase counts ordered'!$F89</f>
        <v>0.59667774086378733</v>
      </c>
      <c r="K85">
        <f>'raw phase counts ordered'!L89/'raw phase counts ordered'!$F89</f>
        <v>0</v>
      </c>
      <c r="L85">
        <f>'raw phase counts ordered'!M89/'raw phase counts ordered'!$F89</f>
        <v>1.3289036544850499E-3</v>
      </c>
      <c r="M85">
        <f>'raw phase counts ordered'!N89/'raw phase counts ordered'!$F89</f>
        <v>0</v>
      </c>
      <c r="N85">
        <f>'raw phase counts ordered'!O89/'raw phase counts ordered'!$F89</f>
        <v>0</v>
      </c>
      <c r="O85">
        <f>'raw phase counts ordered'!P89/'raw phase counts ordered'!$F89</f>
        <v>0</v>
      </c>
      <c r="P85">
        <f>'raw phase counts ordered'!Q89/'raw phase counts ordered'!$F89</f>
        <v>0</v>
      </c>
      <c r="Q85">
        <f>'raw phase counts ordered'!R89/'raw phase counts ordered'!$F89</f>
        <v>2.9235880398671095E-2</v>
      </c>
      <c r="R85">
        <f>'raw phase counts ordered'!S89/'raw phase counts ordered'!$F89</f>
        <v>0</v>
      </c>
      <c r="S85">
        <f>'raw phase counts ordered'!T89/'raw phase counts ordered'!$F89</f>
        <v>3.3222591362126248E-2</v>
      </c>
      <c r="T85">
        <f>'raw phase counts ordered'!U89/'raw phase counts ordered'!$F89</f>
        <v>3.3222591362126247E-3</v>
      </c>
      <c r="U85">
        <f>'raw phase counts ordered'!V89/'raw phase counts ordered'!$F89</f>
        <v>0.18737541528239202</v>
      </c>
      <c r="V85">
        <f>'raw phase counts ordered'!W89/'raw phase counts ordered'!$F89</f>
        <v>0</v>
      </c>
      <c r="W85">
        <f>'raw phase counts ordered'!X89/'raw phase counts ordered'!$F89</f>
        <v>0</v>
      </c>
    </row>
    <row r="86" spans="1:23" x14ac:dyDescent="0.2">
      <c r="A86" t="str">
        <f>'raw phase counts ordered'!B90</f>
        <v>Moss-5185-t1-ps2A-c54-p1-masked</v>
      </c>
      <c r="B86" s="2" t="s">
        <v>218</v>
      </c>
      <c r="C86" t="s">
        <v>218</v>
      </c>
      <c r="D86" t="s">
        <v>293</v>
      </c>
      <c r="F86">
        <f>'raw phase counts ordered'!G90/'raw phase counts ordered'!$F90</f>
        <v>0</v>
      </c>
      <c r="G86">
        <f>'raw phase counts ordered'!H90/'raw phase counts ordered'!$F90</f>
        <v>0</v>
      </c>
      <c r="H86">
        <f>'raw phase counts ordered'!I90/'raw phase counts ordered'!$F90</f>
        <v>0</v>
      </c>
      <c r="I86">
        <f>'raw phase counts ordered'!J90/'raw phase counts ordered'!$F90</f>
        <v>0</v>
      </c>
      <c r="J86">
        <f>'raw phase counts ordered'!K90/'raw phase counts ordered'!$F90</f>
        <v>0</v>
      </c>
      <c r="K86">
        <f>'raw phase counts ordered'!L90/'raw phase counts ordered'!$F90</f>
        <v>0</v>
      </c>
      <c r="L86">
        <f>'raw phase counts ordered'!M90/'raw phase counts ordered'!$F90</f>
        <v>0</v>
      </c>
      <c r="M86">
        <f>'raw phase counts ordered'!N90/'raw phase counts ordered'!$F90</f>
        <v>0</v>
      </c>
      <c r="N86">
        <f>'raw phase counts ordered'!O90/'raw phase counts ordered'!$F90</f>
        <v>0</v>
      </c>
      <c r="O86">
        <f>'raw phase counts ordered'!P90/'raw phase counts ordered'!$F90</f>
        <v>0</v>
      </c>
      <c r="P86">
        <f>'raw phase counts ordered'!Q90/'raw phase counts ordered'!$F90</f>
        <v>0.99824407374890256</v>
      </c>
      <c r="Q86">
        <f>'raw phase counts ordered'!R90/'raw phase counts ordered'!$F90</f>
        <v>0</v>
      </c>
      <c r="R86">
        <f>'raw phase counts ordered'!S90/'raw phase counts ordered'!$F90</f>
        <v>1.7559262510974539E-3</v>
      </c>
      <c r="S86">
        <f>'raw phase counts ordered'!T90/'raw phase counts ordered'!$F90</f>
        <v>0</v>
      </c>
      <c r="T86">
        <f>'raw phase counts ordered'!U90/'raw phase counts ordered'!$F90</f>
        <v>0</v>
      </c>
      <c r="U86">
        <f>'raw phase counts ordered'!V90/'raw phase counts ordered'!$F90</f>
        <v>0</v>
      </c>
      <c r="V86">
        <f>'raw phase counts ordered'!W90/'raw phase counts ordered'!$F90</f>
        <v>0</v>
      </c>
      <c r="W86">
        <f>'raw phase counts ordered'!X90/'raw phase counts ordered'!$F90</f>
        <v>0</v>
      </c>
    </row>
    <row r="87" spans="1:23" x14ac:dyDescent="0.2">
      <c r="A87" t="str">
        <f>'raw phase counts ordered'!B91</f>
        <v>Moss-5185-t1-ps2A-c54-p2-masked</v>
      </c>
      <c r="B87" s="2" t="s">
        <v>222</v>
      </c>
      <c r="C87" t="s">
        <v>219</v>
      </c>
      <c r="D87" t="s">
        <v>329</v>
      </c>
      <c r="E87" t="s">
        <v>20</v>
      </c>
      <c r="F87">
        <f>'raw phase counts ordered'!G91/'raw phase counts ordered'!$F91</f>
        <v>7.2916666666666671E-2</v>
      </c>
      <c r="G87">
        <f>'raw phase counts ordered'!H91/'raw phase counts ordered'!$F91</f>
        <v>2.8645833333333332E-2</v>
      </c>
      <c r="H87">
        <f>'raw phase counts ordered'!I91/'raw phase counts ordered'!$F91</f>
        <v>0</v>
      </c>
      <c r="I87">
        <f>'raw phase counts ordered'!J91/'raw phase counts ordered'!$F91</f>
        <v>0</v>
      </c>
      <c r="J87">
        <f>'raw phase counts ordered'!K91/'raw phase counts ordered'!$F91</f>
        <v>0</v>
      </c>
      <c r="K87">
        <f>'raw phase counts ordered'!L91/'raw phase counts ordered'!$F91</f>
        <v>0</v>
      </c>
      <c r="L87">
        <f>'raw phase counts ordered'!M91/'raw phase counts ordered'!$F91</f>
        <v>0</v>
      </c>
      <c r="M87">
        <f>'raw phase counts ordered'!N91/'raw phase counts ordered'!$F91</f>
        <v>0</v>
      </c>
      <c r="N87">
        <f>'raw phase counts ordered'!O91/'raw phase counts ordered'!$F91</f>
        <v>0</v>
      </c>
      <c r="O87">
        <f>'raw phase counts ordered'!P91/'raw phase counts ordered'!$F91</f>
        <v>0</v>
      </c>
      <c r="P87">
        <f>'raw phase counts ordered'!Q91/'raw phase counts ordered'!$F91</f>
        <v>0</v>
      </c>
      <c r="Q87">
        <f>'raw phase counts ordered'!R91/'raw phase counts ordered'!$F91</f>
        <v>0.203125</v>
      </c>
      <c r="R87">
        <f>'raw phase counts ordered'!S91/'raw phase counts ordered'!$F91</f>
        <v>0.1015625</v>
      </c>
      <c r="S87">
        <f>'raw phase counts ordered'!T91/'raw phase counts ordered'!$F91</f>
        <v>0.359375</v>
      </c>
      <c r="T87">
        <f>'raw phase counts ordered'!U91/'raw phase counts ordered'!$F91</f>
        <v>0</v>
      </c>
      <c r="U87">
        <f>'raw phase counts ordered'!V91/'raw phase counts ordered'!$F91</f>
        <v>0.234375</v>
      </c>
      <c r="V87">
        <f>'raw phase counts ordered'!W91/'raw phase counts ordered'!$F91</f>
        <v>0</v>
      </c>
      <c r="W87">
        <f>'raw phase counts ordered'!X91/'raw phase counts ordered'!$F91</f>
        <v>0</v>
      </c>
    </row>
    <row r="88" spans="1:23" x14ac:dyDescent="0.2">
      <c r="A88" t="str">
        <f>'raw phase counts ordered'!B92</f>
        <v>Moss-5185-t1-ps2A-c54-p3-masked</v>
      </c>
      <c r="B88" s="2" t="s">
        <v>225</v>
      </c>
      <c r="F88">
        <f>'raw phase counts ordered'!G92/'raw phase counts ordered'!$F92</f>
        <v>0</v>
      </c>
      <c r="G88">
        <f>'raw phase counts ordered'!H92/'raw phase counts ordered'!$F92</f>
        <v>0.22715404699738903</v>
      </c>
      <c r="H88">
        <f>'raw phase counts ordered'!I92/'raw phase counts ordered'!$F92</f>
        <v>0.75979112271540472</v>
      </c>
      <c r="I88">
        <f>'raw phase counts ordered'!J92/'raw phase counts ordered'!$F92</f>
        <v>0</v>
      </c>
      <c r="J88">
        <f>'raw phase counts ordered'!K92/'raw phase counts ordered'!$F92</f>
        <v>0</v>
      </c>
      <c r="K88">
        <f>'raw phase counts ordered'!L92/'raw phase counts ordered'!$F92</f>
        <v>0</v>
      </c>
      <c r="L88">
        <f>'raw phase counts ordered'!M92/'raw phase counts ordered'!$F92</f>
        <v>0</v>
      </c>
      <c r="M88">
        <f>'raw phase counts ordered'!N92/'raw phase counts ordered'!$F92</f>
        <v>0</v>
      </c>
      <c r="N88">
        <f>'raw phase counts ordered'!O92/'raw phase counts ordered'!$F92</f>
        <v>0</v>
      </c>
      <c r="O88">
        <f>'raw phase counts ordered'!P92/'raw phase counts ordered'!$F92</f>
        <v>0</v>
      </c>
      <c r="P88">
        <f>'raw phase counts ordered'!Q92/'raw phase counts ordered'!$F92</f>
        <v>0</v>
      </c>
      <c r="Q88">
        <f>'raw phase counts ordered'!R92/'raw phase counts ordered'!$F92</f>
        <v>0</v>
      </c>
      <c r="R88">
        <f>'raw phase counts ordered'!S92/'raw phase counts ordered'!$F92</f>
        <v>0</v>
      </c>
      <c r="S88">
        <f>'raw phase counts ordered'!T92/'raw phase counts ordered'!$F92</f>
        <v>0</v>
      </c>
      <c r="T88">
        <f>'raw phase counts ordered'!U92/'raw phase counts ordered'!$F92</f>
        <v>1.3054830287206266E-2</v>
      </c>
      <c r="U88">
        <f>'raw phase counts ordered'!V92/'raw phase counts ordered'!$F92</f>
        <v>0</v>
      </c>
      <c r="V88">
        <f>'raw phase counts ordered'!W92/'raw phase counts ordered'!$F92</f>
        <v>0</v>
      </c>
      <c r="W88">
        <f>'raw phase counts ordered'!X92/'raw phase counts ordered'!$F92</f>
        <v>0</v>
      </c>
    </row>
    <row r="89" spans="1:23" x14ac:dyDescent="0.2">
      <c r="A89" t="str">
        <f>'raw phase counts ordered'!B93</f>
        <v>Moss-5185-t1-ps2A-c54-p4-masked</v>
      </c>
      <c r="B89" s="2" t="s">
        <v>218</v>
      </c>
      <c r="C89" t="s">
        <v>219</v>
      </c>
      <c r="D89" t="s">
        <v>365</v>
      </c>
      <c r="E89" t="s">
        <v>20</v>
      </c>
      <c r="F89">
        <f>'raw phase counts ordered'!G93/'raw phase counts ordered'!$F93</f>
        <v>5.6387665198237888E-2</v>
      </c>
      <c r="G89">
        <f>'raw phase counts ordered'!H93/'raw phase counts ordered'!$F93</f>
        <v>0</v>
      </c>
      <c r="H89">
        <f>'raw phase counts ordered'!I93/'raw phase counts ordered'!$F93</f>
        <v>8.81057268722467E-4</v>
      </c>
      <c r="I89">
        <f>'raw phase counts ordered'!J93/'raw phase counts ordered'!$F93</f>
        <v>6.1674008810572688E-3</v>
      </c>
      <c r="J89">
        <f>'raw phase counts ordered'!K93/'raw phase counts ordered'!$F93</f>
        <v>0</v>
      </c>
      <c r="K89">
        <f>'raw phase counts ordered'!L93/'raw phase counts ordered'!$F93</f>
        <v>0</v>
      </c>
      <c r="L89">
        <f>'raw phase counts ordered'!M93/'raw phase counts ordered'!$F93</f>
        <v>0</v>
      </c>
      <c r="M89">
        <f>'raw phase counts ordered'!N93/'raw phase counts ordered'!$F93</f>
        <v>0</v>
      </c>
      <c r="N89">
        <f>'raw phase counts ordered'!O93/'raw phase counts ordered'!$F93</f>
        <v>0</v>
      </c>
      <c r="O89">
        <f>'raw phase counts ordered'!P93/'raw phase counts ordered'!$F93</f>
        <v>0</v>
      </c>
      <c r="P89">
        <f>'raw phase counts ordered'!Q93/'raw phase counts ordered'!$F93</f>
        <v>0.34361233480176212</v>
      </c>
      <c r="Q89">
        <f>'raw phase counts ordered'!R93/'raw phase counts ordered'!$F93</f>
        <v>0.11013215859030837</v>
      </c>
      <c r="R89">
        <f>'raw phase counts ordered'!S93/'raw phase counts ordered'!$F93</f>
        <v>0.43612334801762115</v>
      </c>
      <c r="S89">
        <f>'raw phase counts ordered'!T93/'raw phase counts ordered'!$F93</f>
        <v>1.4096916299559472E-2</v>
      </c>
      <c r="T89">
        <f>'raw phase counts ordered'!U93/'raw phase counts ordered'!$F93</f>
        <v>0</v>
      </c>
      <c r="U89">
        <f>'raw phase counts ordered'!V93/'raw phase counts ordered'!$F93</f>
        <v>3.2599118942731278E-2</v>
      </c>
      <c r="V89">
        <f>'raw phase counts ordered'!W93/'raw phase counts ordered'!$F93</f>
        <v>0</v>
      </c>
      <c r="W89">
        <f>'raw phase counts ordered'!X93/'raw phase counts ordered'!$F93</f>
        <v>0</v>
      </c>
    </row>
    <row r="90" spans="1:23" x14ac:dyDescent="0.2">
      <c r="A90" t="str">
        <f>'raw phase counts ordered'!B94</f>
        <v>Moss-5185-t1-ps2A-c25-p1-masked</v>
      </c>
      <c r="B90" s="2" t="s">
        <v>218</v>
      </c>
      <c r="C90" t="s">
        <v>218</v>
      </c>
      <c r="D90" t="s">
        <v>293</v>
      </c>
      <c r="F90">
        <f>'raw phase counts ordered'!G94/'raw phase counts ordered'!$F94</f>
        <v>0</v>
      </c>
      <c r="G90">
        <f>'raw phase counts ordered'!H94/'raw phase counts ordered'!$F94</f>
        <v>0</v>
      </c>
      <c r="H90">
        <f>'raw phase counts ordered'!I94/'raw phase counts ordered'!$F94</f>
        <v>0</v>
      </c>
      <c r="I90">
        <f>'raw phase counts ordered'!J94/'raw phase counts ordered'!$F94</f>
        <v>0</v>
      </c>
      <c r="J90">
        <f>'raw phase counts ordered'!K94/'raw phase counts ordered'!$F94</f>
        <v>0</v>
      </c>
      <c r="K90">
        <f>'raw phase counts ordered'!L94/'raw phase counts ordered'!$F94</f>
        <v>0</v>
      </c>
      <c r="L90">
        <f>'raw phase counts ordered'!M94/'raw phase counts ordered'!$F94</f>
        <v>0</v>
      </c>
      <c r="M90">
        <f>'raw phase counts ordered'!N94/'raw phase counts ordered'!$F94</f>
        <v>0</v>
      </c>
      <c r="N90">
        <f>'raw phase counts ordered'!O94/'raw phase counts ordered'!$F94</f>
        <v>0</v>
      </c>
      <c r="O90">
        <f>'raw phase counts ordered'!P94/'raw phase counts ordered'!$F94</f>
        <v>0</v>
      </c>
      <c r="P90">
        <f>'raw phase counts ordered'!Q94/'raw phase counts ordered'!$F94</f>
        <v>0.98413842826243692</v>
      </c>
      <c r="Q90">
        <f>'raw phase counts ordered'!R94/'raw phase counts ordered'!$F94</f>
        <v>0</v>
      </c>
      <c r="R90">
        <f>'raw phase counts ordered'!S94/'raw phase counts ordered'!$F94</f>
        <v>1.5861571737563085E-2</v>
      </c>
      <c r="S90">
        <f>'raw phase counts ordered'!T94/'raw phase counts ordered'!$F94</f>
        <v>0</v>
      </c>
      <c r="T90">
        <f>'raw phase counts ordered'!U94/'raw phase counts ordered'!$F94</f>
        <v>0</v>
      </c>
      <c r="U90">
        <f>'raw phase counts ordered'!V94/'raw phase counts ordered'!$F94</f>
        <v>0</v>
      </c>
      <c r="V90">
        <f>'raw phase counts ordered'!W94/'raw phase counts ordered'!$F94</f>
        <v>0</v>
      </c>
      <c r="W90">
        <f>'raw phase counts ordered'!X94/'raw phase counts ordered'!$F94</f>
        <v>0</v>
      </c>
    </row>
    <row r="91" spans="1:23" x14ac:dyDescent="0.2">
      <c r="A91" t="str">
        <f>'raw phase counts ordered'!B95</f>
        <v>Moss-5185-t1-ps2A-c25-p2-masked</v>
      </c>
      <c r="B91" s="2" t="s">
        <v>222</v>
      </c>
      <c r="C91" t="s">
        <v>222</v>
      </c>
      <c r="D91" t="s">
        <v>341</v>
      </c>
      <c r="E91" t="s">
        <v>20</v>
      </c>
      <c r="F91">
        <f>'raw phase counts ordered'!G95/'raw phase counts ordered'!$F95</f>
        <v>3.3886085075702954E-2</v>
      </c>
      <c r="G91">
        <f>'raw phase counts ordered'!H95/'raw phase counts ordered'!$F95</f>
        <v>0</v>
      </c>
      <c r="H91">
        <f>'raw phase counts ordered'!I95/'raw phase counts ordered'!$F95</f>
        <v>0</v>
      </c>
      <c r="I91">
        <f>'raw phase counts ordered'!J95/'raw phase counts ordered'!$F95</f>
        <v>0</v>
      </c>
      <c r="J91">
        <f>'raw phase counts ordered'!K95/'raw phase counts ordered'!$F95</f>
        <v>0</v>
      </c>
      <c r="K91">
        <f>'raw phase counts ordered'!L95/'raw phase counts ordered'!$F95</f>
        <v>0</v>
      </c>
      <c r="L91">
        <f>'raw phase counts ordered'!M95/'raw phase counts ordered'!$F95</f>
        <v>0</v>
      </c>
      <c r="M91">
        <f>'raw phase counts ordered'!N95/'raw phase counts ordered'!$F95</f>
        <v>0</v>
      </c>
      <c r="N91">
        <f>'raw phase counts ordered'!O95/'raw phase counts ordered'!$F95</f>
        <v>0</v>
      </c>
      <c r="O91">
        <f>'raw phase counts ordered'!P95/'raw phase counts ordered'!$F95</f>
        <v>0</v>
      </c>
      <c r="P91">
        <f>'raw phase counts ordered'!Q95/'raw phase counts ordered'!$F95</f>
        <v>0</v>
      </c>
      <c r="Q91">
        <f>'raw phase counts ordered'!R95/'raw phase counts ordered'!$F95</f>
        <v>0.30785868781542897</v>
      </c>
      <c r="R91">
        <f>'raw phase counts ordered'!S95/'raw phase counts ordered'!$F95</f>
        <v>7.2098053352559477E-4</v>
      </c>
      <c r="S91">
        <f>'raw phase counts ordered'!T95/'raw phase counts ordered'!$F95</f>
        <v>0.65753424657534243</v>
      </c>
      <c r="T91">
        <f>'raw phase counts ordered'!U95/'raw phase counts ordered'!$F95</f>
        <v>0</v>
      </c>
      <c r="U91">
        <f>'raw phase counts ordered'!V95/'raw phase counts ordered'!$F95</f>
        <v>0</v>
      </c>
      <c r="V91">
        <f>'raw phase counts ordered'!W95/'raw phase counts ordered'!$F95</f>
        <v>0</v>
      </c>
      <c r="W91">
        <f>'raw phase counts ordered'!X95/'raw phase counts ordered'!$F95</f>
        <v>0</v>
      </c>
    </row>
    <row r="92" spans="1:23" x14ac:dyDescent="0.2">
      <c r="A92" t="str">
        <f>'raw phase counts ordered'!B96</f>
        <v>Moss-5185-t1-ps2A-c25-p3-masked</v>
      </c>
      <c r="B92" s="2" t="s">
        <v>218</v>
      </c>
      <c r="C92" t="s">
        <v>218</v>
      </c>
      <c r="D92" t="s">
        <v>404</v>
      </c>
      <c r="F92">
        <f>'raw phase counts ordered'!G96/'raw phase counts ordered'!$F96</f>
        <v>0</v>
      </c>
      <c r="G92">
        <f>'raw phase counts ordered'!H96/'raw phase counts ordered'!$F96</f>
        <v>0</v>
      </c>
      <c r="H92">
        <f>'raw phase counts ordered'!I96/'raw phase counts ordered'!$F96</f>
        <v>0</v>
      </c>
      <c r="I92">
        <f>'raw phase counts ordered'!J96/'raw phase counts ordered'!$F96</f>
        <v>0</v>
      </c>
      <c r="J92">
        <f>'raw phase counts ordered'!K96/'raw phase counts ordered'!$F96</f>
        <v>0</v>
      </c>
      <c r="K92">
        <f>'raw phase counts ordered'!L96/'raw phase counts ordered'!$F96</f>
        <v>0</v>
      </c>
      <c r="L92">
        <f>'raw phase counts ordered'!M96/'raw phase counts ordered'!$F96</f>
        <v>0</v>
      </c>
      <c r="M92">
        <f>'raw phase counts ordered'!N96/'raw phase counts ordered'!$F96</f>
        <v>0</v>
      </c>
      <c r="N92">
        <f>'raw phase counts ordered'!O96/'raw phase counts ordered'!$F96</f>
        <v>0</v>
      </c>
      <c r="O92">
        <f>'raw phase counts ordered'!P96/'raw phase counts ordered'!$F96</f>
        <v>0</v>
      </c>
      <c r="P92">
        <f>'raw phase counts ordered'!Q96/'raw phase counts ordered'!$F96</f>
        <v>0.55346820809248554</v>
      </c>
      <c r="Q92">
        <f>'raw phase counts ordered'!R96/'raw phase counts ordered'!$F96</f>
        <v>0</v>
      </c>
      <c r="R92">
        <f>'raw phase counts ordered'!S96/'raw phase counts ordered'!$F96</f>
        <v>0.44653179190751446</v>
      </c>
      <c r="S92">
        <f>'raw phase counts ordered'!T96/'raw phase counts ordered'!$F96</f>
        <v>0</v>
      </c>
      <c r="T92">
        <f>'raw phase counts ordered'!U96/'raw phase counts ordered'!$F96</f>
        <v>0</v>
      </c>
      <c r="U92">
        <f>'raw phase counts ordered'!V96/'raw phase counts ordered'!$F96</f>
        <v>0</v>
      </c>
      <c r="V92">
        <f>'raw phase counts ordered'!W96/'raw phase counts ordered'!$F96</f>
        <v>0</v>
      </c>
      <c r="W92">
        <f>'raw phase counts ordered'!X96/'raw phase counts ordered'!$F96</f>
        <v>0</v>
      </c>
    </row>
    <row r="93" spans="1:23" x14ac:dyDescent="0.2">
      <c r="A93" t="str">
        <f>'raw phase counts ordered'!B97</f>
        <v>Moss-5185-t1-ps2A-c25-p4-masked</v>
      </c>
      <c r="B93" s="2" t="s">
        <v>222</v>
      </c>
      <c r="C93" t="s">
        <v>219</v>
      </c>
      <c r="D93" t="s">
        <v>359</v>
      </c>
      <c r="E93" t="s">
        <v>20</v>
      </c>
      <c r="F93">
        <f>'raw phase counts ordered'!G97/'raw phase counts ordered'!$F97</f>
        <v>8.3333333333333332E-3</v>
      </c>
      <c r="G93">
        <f>'raw phase counts ordered'!H97/'raw phase counts ordered'!$F97</f>
        <v>0</v>
      </c>
      <c r="H93">
        <f>'raw phase counts ordered'!I97/'raw phase counts ordered'!$F97</f>
        <v>0</v>
      </c>
      <c r="I93">
        <f>'raw phase counts ordered'!J97/'raw phase counts ordered'!$F97</f>
        <v>0</v>
      </c>
      <c r="J93">
        <f>'raw phase counts ordered'!K97/'raw phase counts ordered'!$F97</f>
        <v>0</v>
      </c>
      <c r="K93">
        <f>'raw phase counts ordered'!L97/'raw phase counts ordered'!$F97</f>
        <v>0</v>
      </c>
      <c r="L93">
        <f>'raw phase counts ordered'!M97/'raw phase counts ordered'!$F97</f>
        <v>0</v>
      </c>
      <c r="M93">
        <f>'raw phase counts ordered'!N97/'raw phase counts ordered'!$F97</f>
        <v>0</v>
      </c>
      <c r="N93">
        <f>'raw phase counts ordered'!O97/'raw phase counts ordered'!$F97</f>
        <v>0</v>
      </c>
      <c r="O93">
        <f>'raw phase counts ordered'!P97/'raw phase counts ordered'!$F97</f>
        <v>0</v>
      </c>
      <c r="P93">
        <f>'raw phase counts ordered'!Q97/'raw phase counts ordered'!$F97</f>
        <v>6.2500000000000003E-3</v>
      </c>
      <c r="Q93">
        <f>'raw phase counts ordered'!R97/'raw phase counts ordered'!$F97</f>
        <v>0.17708333333333334</v>
      </c>
      <c r="R93">
        <f>'raw phase counts ordered'!S97/'raw phase counts ordered'!$F97</f>
        <v>0.11666666666666667</v>
      </c>
      <c r="S93">
        <f>'raw phase counts ordered'!T97/'raw phase counts ordered'!$F97</f>
        <v>0.68541666666666667</v>
      </c>
      <c r="T93">
        <f>'raw phase counts ordered'!U97/'raw phase counts ordered'!$F97</f>
        <v>6.2500000000000003E-3</v>
      </c>
      <c r="U93">
        <f>'raw phase counts ordered'!V97/'raw phase counts ordered'!$F97</f>
        <v>0</v>
      </c>
      <c r="V93">
        <f>'raw phase counts ordered'!W97/'raw phase counts ordered'!$F97</f>
        <v>0</v>
      </c>
      <c r="W93">
        <f>'raw phase counts ordered'!X97/'raw phase counts ordered'!$F97</f>
        <v>0</v>
      </c>
    </row>
    <row r="94" spans="1:23" x14ac:dyDescent="0.2">
      <c r="A94" t="str">
        <f>'raw phase counts ordered'!B98</f>
        <v>Moss-5185-t1-ps2A-c63-p1-masked</v>
      </c>
      <c r="B94" s="2" t="s">
        <v>218</v>
      </c>
      <c r="C94" t="s">
        <v>218</v>
      </c>
      <c r="D94" t="s">
        <v>404</v>
      </c>
      <c r="F94">
        <f>'raw phase counts ordered'!G98/'raw phase counts ordered'!$F98</f>
        <v>9.3023255813953494E-4</v>
      </c>
      <c r="G94">
        <f>'raw phase counts ordered'!H98/'raw phase counts ordered'!$F98</f>
        <v>0</v>
      </c>
      <c r="H94">
        <f>'raw phase counts ordered'!I98/'raw phase counts ordered'!$F98</f>
        <v>0</v>
      </c>
      <c r="I94">
        <f>'raw phase counts ordered'!J98/'raw phase counts ordered'!$F98</f>
        <v>0</v>
      </c>
      <c r="J94">
        <f>'raw phase counts ordered'!K98/'raw phase counts ordered'!$F98</f>
        <v>0</v>
      </c>
      <c r="K94">
        <f>'raw phase counts ordered'!L98/'raw phase counts ordered'!$F98</f>
        <v>0</v>
      </c>
      <c r="L94">
        <f>'raw phase counts ordered'!M98/'raw phase counts ordered'!$F98</f>
        <v>0</v>
      </c>
      <c r="M94">
        <f>'raw phase counts ordered'!N98/'raw phase counts ordered'!$F98</f>
        <v>0</v>
      </c>
      <c r="N94">
        <f>'raw phase counts ordered'!O98/'raw phase counts ordered'!$F98</f>
        <v>0</v>
      </c>
      <c r="O94">
        <f>'raw phase counts ordered'!P98/'raw phase counts ordered'!$F98</f>
        <v>0</v>
      </c>
      <c r="P94">
        <f>'raw phase counts ordered'!Q98/'raw phase counts ordered'!$F98</f>
        <v>0.30418604651162789</v>
      </c>
      <c r="Q94">
        <f>'raw phase counts ordered'!R98/'raw phase counts ordered'!$F98</f>
        <v>1.0232558139534883E-2</v>
      </c>
      <c r="R94">
        <f>'raw phase counts ordered'!S98/'raw phase counts ordered'!$F98</f>
        <v>0.68465116279069771</v>
      </c>
      <c r="S94">
        <f>'raw phase counts ordered'!T98/'raw phase counts ordered'!$F98</f>
        <v>0</v>
      </c>
      <c r="T94">
        <f>'raw phase counts ordered'!U98/'raw phase counts ordered'!$F98</f>
        <v>0</v>
      </c>
      <c r="U94">
        <f>'raw phase counts ordered'!V98/'raw phase counts ordered'!$F98</f>
        <v>0</v>
      </c>
      <c r="V94">
        <f>'raw phase counts ordered'!W98/'raw phase counts ordered'!$F98</f>
        <v>0</v>
      </c>
      <c r="W94">
        <f>'raw phase counts ordered'!X98/'raw phase counts ordered'!$F98</f>
        <v>0</v>
      </c>
    </row>
    <row r="95" spans="1:23" x14ac:dyDescent="0.2">
      <c r="A95" t="str">
        <f>'raw phase counts ordered'!B99</f>
        <v>Moss-5185-t1-ps2A-c63-p2-masked</v>
      </c>
      <c r="B95" s="2" t="s">
        <v>222</v>
      </c>
      <c r="C95" t="s">
        <v>222</v>
      </c>
      <c r="D95" t="s">
        <v>284</v>
      </c>
      <c r="F95">
        <f>'raw phase counts ordered'!G99/'raw phase counts ordered'!$F99</f>
        <v>0</v>
      </c>
      <c r="G95">
        <f>'raw phase counts ordered'!H99/'raw phase counts ordered'!$F99</f>
        <v>0</v>
      </c>
      <c r="H95">
        <f>'raw phase counts ordered'!I99/'raw phase counts ordered'!$F99</f>
        <v>0</v>
      </c>
      <c r="I95">
        <f>'raw phase counts ordered'!J99/'raw phase counts ordered'!$F99</f>
        <v>0</v>
      </c>
      <c r="J95">
        <f>'raw phase counts ordered'!K99/'raw phase counts ordered'!$F99</f>
        <v>0</v>
      </c>
      <c r="K95">
        <f>'raw phase counts ordered'!L99/'raw phase counts ordered'!$F99</f>
        <v>0</v>
      </c>
      <c r="L95">
        <f>'raw phase counts ordered'!M99/'raw phase counts ordered'!$F99</f>
        <v>0</v>
      </c>
      <c r="M95">
        <f>'raw phase counts ordered'!N99/'raw phase counts ordered'!$F99</f>
        <v>0</v>
      </c>
      <c r="N95">
        <f>'raw phase counts ordered'!O99/'raw phase counts ordered'!$F99</f>
        <v>0</v>
      </c>
      <c r="O95">
        <f>'raw phase counts ordered'!P99/'raw phase counts ordered'!$F99</f>
        <v>0</v>
      </c>
      <c r="P95">
        <f>'raw phase counts ordered'!Q99/'raw phase counts ordered'!$F99</f>
        <v>0</v>
      </c>
      <c r="Q95">
        <f>'raw phase counts ordered'!R99/'raw phase counts ordered'!$F99</f>
        <v>8.3798882681564244E-3</v>
      </c>
      <c r="R95">
        <f>'raw phase counts ordered'!S99/'raw phase counts ordered'!$F99</f>
        <v>0</v>
      </c>
      <c r="S95">
        <f>'raw phase counts ordered'!T99/'raw phase counts ordered'!$F99</f>
        <v>0.99162011173184361</v>
      </c>
      <c r="T95">
        <f>'raw phase counts ordered'!U99/'raw phase counts ordered'!$F99</f>
        <v>0</v>
      </c>
      <c r="U95">
        <f>'raw phase counts ordered'!V99/'raw phase counts ordered'!$F99</f>
        <v>0</v>
      </c>
      <c r="V95">
        <f>'raw phase counts ordered'!W99/'raw phase counts ordered'!$F99</f>
        <v>0</v>
      </c>
      <c r="W95">
        <f>'raw phase counts ordered'!X99/'raw phase counts ordered'!$F99</f>
        <v>0</v>
      </c>
    </row>
    <row r="96" spans="1:23" x14ac:dyDescent="0.2">
      <c r="A96" t="str">
        <f>'raw phase counts ordered'!B100</f>
        <v>Moss-5185-t1-ps2A-c37-p1-masked</v>
      </c>
      <c r="B96" s="2" t="s">
        <v>222</v>
      </c>
      <c r="C96" t="s">
        <v>222</v>
      </c>
      <c r="D96" t="s">
        <v>361</v>
      </c>
      <c r="E96" t="s">
        <v>255</v>
      </c>
      <c r="F96">
        <f>'raw phase counts ordered'!G100/'raw phase counts ordered'!$F100</f>
        <v>0.18896925858951175</v>
      </c>
      <c r="G96">
        <f>'raw phase counts ordered'!H100/'raw phase counts ordered'!$F100</f>
        <v>0</v>
      </c>
      <c r="H96">
        <f>'raw phase counts ordered'!I100/'raw phase counts ordered'!$F100</f>
        <v>0</v>
      </c>
      <c r="I96">
        <f>'raw phase counts ordered'!J100/'raw phase counts ordered'!$F100</f>
        <v>0</v>
      </c>
      <c r="J96">
        <f>'raw phase counts ordered'!K100/'raw phase counts ordered'!$F100</f>
        <v>6.3291139240506333E-2</v>
      </c>
      <c r="K96">
        <f>'raw phase counts ordered'!L100/'raw phase counts ordered'!$F100</f>
        <v>0</v>
      </c>
      <c r="L96">
        <f>'raw phase counts ordered'!M100/'raw phase counts ordered'!$F100</f>
        <v>0</v>
      </c>
      <c r="M96">
        <f>'raw phase counts ordered'!N100/'raw phase counts ordered'!$F100</f>
        <v>0</v>
      </c>
      <c r="N96">
        <f>'raw phase counts ordered'!O100/'raw phase counts ordered'!$F100</f>
        <v>0</v>
      </c>
      <c r="O96">
        <f>'raw phase counts ordered'!P100/'raw phase counts ordered'!$F100</f>
        <v>0</v>
      </c>
      <c r="P96">
        <f>'raw phase counts ordered'!Q100/'raw phase counts ordered'!$F100</f>
        <v>7.2332730560578659E-3</v>
      </c>
      <c r="Q96">
        <f>'raw phase counts ordered'!R100/'raw phase counts ordered'!$F100</f>
        <v>5.9674502712477394E-2</v>
      </c>
      <c r="R96">
        <f>'raw phase counts ordered'!S100/'raw phase counts ordered'!$F100</f>
        <v>9.0415913200723324E-4</v>
      </c>
      <c r="S96">
        <f>'raw phase counts ordered'!T100/'raw phase counts ordered'!$F100</f>
        <v>9.0415913200723331E-3</v>
      </c>
      <c r="T96">
        <f>'raw phase counts ordered'!U100/'raw phase counts ordered'!$F100</f>
        <v>2.9837251356238697E-2</v>
      </c>
      <c r="U96">
        <f>'raw phase counts ordered'!V100/'raw phase counts ordered'!$F100</f>
        <v>0.6410488245931284</v>
      </c>
      <c r="V96">
        <f>'raw phase counts ordered'!W100/'raw phase counts ordered'!$F100</f>
        <v>0</v>
      </c>
      <c r="W96">
        <f>'raw phase counts ordered'!X100/'raw phase counts ordered'!$F100</f>
        <v>0</v>
      </c>
    </row>
    <row r="97" spans="1:23" x14ac:dyDescent="0.2">
      <c r="A97" t="str">
        <f>'raw phase counts ordered'!B101</f>
        <v>Moss-5185-t1-ps2A-c37-p2-masked</v>
      </c>
      <c r="B97" s="2" t="s">
        <v>222</v>
      </c>
      <c r="C97" t="s">
        <v>219</v>
      </c>
      <c r="D97" t="s">
        <v>362</v>
      </c>
      <c r="E97" t="s">
        <v>10</v>
      </c>
      <c r="F97">
        <f>'raw phase counts ordered'!G101/'raw phase counts ordered'!$F101</f>
        <v>8.4532374100719426E-2</v>
      </c>
      <c r="G97">
        <f>'raw phase counts ordered'!H101/'raw phase counts ordered'!$F101</f>
        <v>0</v>
      </c>
      <c r="H97">
        <f>'raw phase counts ordered'!I101/'raw phase counts ordered'!$F101</f>
        <v>8.9928057553956839E-4</v>
      </c>
      <c r="I97">
        <f>'raw phase counts ordered'!J101/'raw phase counts ordered'!$F101</f>
        <v>0</v>
      </c>
      <c r="J97">
        <f>'raw phase counts ordered'!K101/'raw phase counts ordered'!$F101</f>
        <v>0</v>
      </c>
      <c r="K97">
        <f>'raw phase counts ordered'!L101/'raw phase counts ordered'!$F101</f>
        <v>0</v>
      </c>
      <c r="L97">
        <f>'raw phase counts ordered'!M101/'raw phase counts ordered'!$F101</f>
        <v>0</v>
      </c>
      <c r="M97">
        <f>'raw phase counts ordered'!N101/'raw phase counts ordered'!$F101</f>
        <v>0</v>
      </c>
      <c r="N97">
        <f>'raw phase counts ordered'!O101/'raw phase counts ordered'!$F101</f>
        <v>0</v>
      </c>
      <c r="O97">
        <f>'raw phase counts ordered'!P101/'raw phase counts ordered'!$F101</f>
        <v>0</v>
      </c>
      <c r="P97">
        <f>'raw phase counts ordered'!Q101/'raw phase counts ordered'!$F101</f>
        <v>7.1942446043165464E-2</v>
      </c>
      <c r="Q97">
        <f>'raw phase counts ordered'!R101/'raw phase counts ordered'!$F101</f>
        <v>9.0827338129496407E-2</v>
      </c>
      <c r="R97">
        <f>'raw phase counts ordered'!S101/'raw phase counts ordered'!$F101</f>
        <v>0.16906474820143885</v>
      </c>
      <c r="S97">
        <f>'raw phase counts ordered'!T101/'raw phase counts ordered'!$F101</f>
        <v>0.4694244604316547</v>
      </c>
      <c r="T97">
        <f>'raw phase counts ordered'!U101/'raw phase counts ordered'!$F101</f>
        <v>0</v>
      </c>
      <c r="U97">
        <f>'raw phase counts ordered'!V101/'raw phase counts ordered'!$F101</f>
        <v>0.11330935251798561</v>
      </c>
      <c r="V97">
        <f>'raw phase counts ordered'!W101/'raw phase counts ordered'!$F101</f>
        <v>0</v>
      </c>
      <c r="W97">
        <f>'raw phase counts ordered'!X101/'raw phase counts ordered'!$F101</f>
        <v>0</v>
      </c>
    </row>
    <row r="98" spans="1:23" x14ac:dyDescent="0.2">
      <c r="A98" t="str">
        <f>'raw phase counts ordered'!B102</f>
        <v>Moss-5185-t1-ps2A-c37-p3-masked</v>
      </c>
      <c r="B98" s="2" t="s">
        <v>219</v>
      </c>
      <c r="C98" t="s">
        <v>219</v>
      </c>
      <c r="D98" t="s">
        <v>363</v>
      </c>
      <c r="E98" t="s">
        <v>20</v>
      </c>
      <c r="F98">
        <f>'raw phase counts ordered'!G102/'raw phase counts ordered'!$F102</f>
        <v>8.9847259658580418E-3</v>
      </c>
      <c r="G98">
        <f>'raw phase counts ordered'!H102/'raw phase counts ordered'!$F102</f>
        <v>0</v>
      </c>
      <c r="H98">
        <f>'raw phase counts ordered'!I102/'raw phase counts ordered'!$F102</f>
        <v>0</v>
      </c>
      <c r="I98">
        <f>'raw phase counts ordered'!J102/'raw phase counts ordered'!$F102</f>
        <v>0</v>
      </c>
      <c r="J98">
        <f>'raw phase counts ordered'!K102/'raw phase counts ordered'!$F102</f>
        <v>0</v>
      </c>
      <c r="K98">
        <f>'raw phase counts ordered'!L102/'raw phase counts ordered'!$F102</f>
        <v>0</v>
      </c>
      <c r="L98">
        <f>'raw phase counts ordered'!M102/'raw phase counts ordered'!$F102</f>
        <v>0</v>
      </c>
      <c r="M98">
        <f>'raw phase counts ordered'!N102/'raw phase counts ordered'!$F102</f>
        <v>0</v>
      </c>
      <c r="N98">
        <f>'raw phase counts ordered'!O102/'raw phase counts ordered'!$F102</f>
        <v>0</v>
      </c>
      <c r="O98">
        <f>'raw phase counts ordered'!P102/'raw phase counts ordered'!$F102</f>
        <v>0</v>
      </c>
      <c r="P98">
        <f>'raw phase counts ordered'!Q102/'raw phase counts ordered'!$F102</f>
        <v>0.40970350404312667</v>
      </c>
      <c r="Q98">
        <f>'raw phase counts ordered'!R102/'raw phase counts ordered'!$F102</f>
        <v>7.4573225516621738E-2</v>
      </c>
      <c r="R98">
        <f>'raw phase counts ordered'!S102/'raw phase counts ordered'!$F102</f>
        <v>0.22282120395327942</v>
      </c>
      <c r="S98">
        <f>'raw phase counts ordered'!T102/'raw phase counts ordered'!$F102</f>
        <v>0.26684636118598382</v>
      </c>
      <c r="T98">
        <f>'raw phase counts ordered'!U102/'raw phase counts ordered'!$F102</f>
        <v>0</v>
      </c>
      <c r="U98">
        <f>'raw phase counts ordered'!V102/'raw phase counts ordered'!$F102</f>
        <v>1.7070979335130278E-2</v>
      </c>
      <c r="V98">
        <f>'raw phase counts ordered'!W102/'raw phase counts ordered'!$F102</f>
        <v>0</v>
      </c>
      <c r="W98">
        <f>'raw phase counts ordered'!X102/'raw phase counts ordered'!$F102</f>
        <v>0</v>
      </c>
    </row>
    <row r="99" spans="1:23" x14ac:dyDescent="0.2">
      <c r="A99" t="str">
        <f>'raw phase counts ordered'!B103</f>
        <v>Moss-5185-t1-ps2A-c11-p1-masked</v>
      </c>
      <c r="B99" s="2" t="s">
        <v>221</v>
      </c>
      <c r="C99" t="s">
        <v>221</v>
      </c>
      <c r="D99" t="s">
        <v>317</v>
      </c>
      <c r="E99" t="s">
        <v>230</v>
      </c>
      <c r="F99">
        <f>'raw phase counts ordered'!G103/'raw phase counts ordered'!$F103</f>
        <v>0.54523026315789469</v>
      </c>
      <c r="G99">
        <f>'raw phase counts ordered'!H103/'raw phase counts ordered'!$F103</f>
        <v>0</v>
      </c>
      <c r="H99">
        <f>'raw phase counts ordered'!I103/'raw phase counts ordered'!$F103</f>
        <v>0</v>
      </c>
      <c r="I99">
        <f>'raw phase counts ordered'!J103/'raw phase counts ordered'!$F103</f>
        <v>0</v>
      </c>
      <c r="J99">
        <f>'raw phase counts ordered'!K103/'raw phase counts ordered'!$F103</f>
        <v>0.21052631578947367</v>
      </c>
      <c r="K99">
        <f>'raw phase counts ordered'!L103/'raw phase counts ordered'!$F103</f>
        <v>0</v>
      </c>
      <c r="L99">
        <f>'raw phase counts ordered'!M103/'raw phase counts ordered'!$F103</f>
        <v>0</v>
      </c>
      <c r="M99">
        <f>'raw phase counts ordered'!N103/'raw phase counts ordered'!$F103</f>
        <v>0</v>
      </c>
      <c r="N99">
        <f>'raw phase counts ordered'!O103/'raw phase counts ordered'!$F103</f>
        <v>0</v>
      </c>
      <c r="O99">
        <f>'raw phase counts ordered'!P103/'raw phase counts ordered'!$F103</f>
        <v>0</v>
      </c>
      <c r="P99">
        <f>'raw phase counts ordered'!Q103/'raw phase counts ordered'!$F103</f>
        <v>0</v>
      </c>
      <c r="Q99">
        <f>'raw phase counts ordered'!R103/'raw phase counts ordered'!$F103</f>
        <v>6.1677631578947366E-2</v>
      </c>
      <c r="R99">
        <f>'raw phase counts ordered'!S103/'raw phase counts ordered'!$F103</f>
        <v>0</v>
      </c>
      <c r="S99">
        <f>'raw phase counts ordered'!T103/'raw phase counts ordered'!$F103</f>
        <v>6.5789473684210523E-3</v>
      </c>
      <c r="T99">
        <f>'raw phase counts ordered'!U103/'raw phase counts ordered'!$F103</f>
        <v>6.5789473684210523E-3</v>
      </c>
      <c r="U99">
        <f>'raw phase counts ordered'!V103/'raw phase counts ordered'!$F103</f>
        <v>0.16940789473684212</v>
      </c>
      <c r="V99">
        <f>'raw phase counts ordered'!W103/'raw phase counts ordered'!$F103</f>
        <v>0</v>
      </c>
      <c r="W99">
        <f>'raw phase counts ordered'!X103/'raw phase counts ordered'!$F103</f>
        <v>0</v>
      </c>
    </row>
    <row r="100" spans="1:23" x14ac:dyDescent="0.2">
      <c r="B100" s="2" t="s">
        <v>221</v>
      </c>
      <c r="F100" t="e">
        <f>'raw phase counts ordered'!G104/'raw phase counts ordered'!$F104</f>
        <v>#DIV/0!</v>
      </c>
      <c r="G100" t="e">
        <f>'raw phase counts ordered'!H104/'raw phase counts ordered'!$F104</f>
        <v>#DIV/0!</v>
      </c>
      <c r="H100" t="e">
        <f>'raw phase counts ordered'!I104/'raw phase counts ordered'!$F104</f>
        <v>#DIV/0!</v>
      </c>
      <c r="I100" t="e">
        <f>'raw phase counts ordered'!J104/'raw phase counts ordered'!$F104</f>
        <v>#DIV/0!</v>
      </c>
      <c r="J100" t="e">
        <f>'raw phase counts ordered'!K104/'raw phase counts ordered'!$F104</f>
        <v>#DIV/0!</v>
      </c>
      <c r="K100" t="e">
        <f>'raw phase counts ordered'!L104/'raw phase counts ordered'!$F104</f>
        <v>#DIV/0!</v>
      </c>
      <c r="L100" t="e">
        <f>'raw phase counts ordered'!M104/'raw phase counts ordered'!$F104</f>
        <v>#DIV/0!</v>
      </c>
      <c r="M100" t="e">
        <f>'raw phase counts ordered'!N104/'raw phase counts ordered'!$F104</f>
        <v>#DIV/0!</v>
      </c>
      <c r="N100" t="e">
        <f>'raw phase counts ordered'!O104/'raw phase counts ordered'!$F104</f>
        <v>#DIV/0!</v>
      </c>
      <c r="O100" t="e">
        <f>'raw phase counts ordered'!P104/'raw phase counts ordered'!$F104</f>
        <v>#DIV/0!</v>
      </c>
      <c r="P100" t="e">
        <f>'raw phase counts ordered'!Q104/'raw phase counts ordered'!$F104</f>
        <v>#DIV/0!</v>
      </c>
      <c r="Q100" t="e">
        <f>'raw phase counts ordered'!R104/'raw phase counts ordered'!$F104</f>
        <v>#DIV/0!</v>
      </c>
      <c r="R100" t="e">
        <f>'raw phase counts ordered'!S104/'raw phase counts ordered'!$F104</f>
        <v>#DIV/0!</v>
      </c>
      <c r="S100" t="e">
        <f>'raw phase counts ordered'!T104/'raw phase counts ordered'!$F104</f>
        <v>#DIV/0!</v>
      </c>
      <c r="T100" t="e">
        <f>'raw phase counts ordered'!U104/'raw phase counts ordered'!$F104</f>
        <v>#DIV/0!</v>
      </c>
      <c r="U100" t="e">
        <f>'raw phase counts ordered'!V104/'raw phase counts ordered'!$F104</f>
        <v>#DIV/0!</v>
      </c>
      <c r="V100" t="e">
        <f>'raw phase counts ordered'!W104/'raw phase counts ordered'!$F104</f>
        <v>#DIV/0!</v>
      </c>
      <c r="W100" t="e">
        <f>'raw phase counts ordered'!X104/'raw phase counts ordered'!$F104</f>
        <v>#DIV/0!</v>
      </c>
    </row>
    <row r="101" spans="1:23" x14ac:dyDescent="0.2">
      <c r="A101" t="str">
        <f>'raw phase counts ordered'!B105</f>
        <v>Moss-5185-t1-ps2A-c11-p2-masked</v>
      </c>
      <c r="B101" s="2" t="s">
        <v>221</v>
      </c>
      <c r="C101" t="s">
        <v>221</v>
      </c>
      <c r="D101" t="s">
        <v>318</v>
      </c>
      <c r="E101" t="s">
        <v>230</v>
      </c>
      <c r="F101">
        <f>'raw phase counts ordered'!G105/'raw phase counts ordered'!$F105</f>
        <v>0.24631751227495907</v>
      </c>
      <c r="G101">
        <f>'raw phase counts ordered'!H105/'raw phase counts ordered'!$F105</f>
        <v>1.6366612111292963E-3</v>
      </c>
      <c r="H101">
        <f>'raw phase counts ordered'!I105/'raw phase counts ordered'!$F105</f>
        <v>0</v>
      </c>
      <c r="I101">
        <f>'raw phase counts ordered'!J105/'raw phase counts ordered'!$F105</f>
        <v>0</v>
      </c>
      <c r="J101">
        <f>'raw phase counts ordered'!K105/'raw phase counts ordered'!$F105</f>
        <v>0.43617021276595747</v>
      </c>
      <c r="K101">
        <f>'raw phase counts ordered'!L105/'raw phase counts ordered'!$F105</f>
        <v>0</v>
      </c>
      <c r="L101">
        <f>'raw phase counts ordered'!M105/'raw phase counts ordered'!$F105</f>
        <v>0</v>
      </c>
      <c r="M101">
        <f>'raw phase counts ordered'!N105/'raw phase counts ordered'!$F105</f>
        <v>0</v>
      </c>
      <c r="N101">
        <f>'raw phase counts ordered'!O105/'raw phase counts ordered'!$F105</f>
        <v>0</v>
      </c>
      <c r="O101">
        <f>'raw phase counts ordered'!P105/'raw phase counts ordered'!$F105</f>
        <v>0</v>
      </c>
      <c r="P101">
        <f>'raw phase counts ordered'!Q105/'raw phase counts ordered'!$F105</f>
        <v>0</v>
      </c>
      <c r="Q101">
        <f>'raw phase counts ordered'!R105/'raw phase counts ordered'!$F105</f>
        <v>2.2913256955810146E-2</v>
      </c>
      <c r="R101">
        <f>'raw phase counts ordered'!S105/'raw phase counts ordered'!$F105</f>
        <v>0</v>
      </c>
      <c r="S101">
        <f>'raw phase counts ordered'!T105/'raw phase counts ordered'!$F105</f>
        <v>4.0916530278232409E-3</v>
      </c>
      <c r="T101">
        <f>'raw phase counts ordered'!U105/'raw phase counts ordered'!$F105</f>
        <v>0.10474631751227496</v>
      </c>
      <c r="U101">
        <f>'raw phase counts ordered'!V105/'raw phase counts ordered'!$F105</f>
        <v>0.18412438625204583</v>
      </c>
      <c r="V101">
        <f>'raw phase counts ordered'!W105/'raw phase counts ordered'!$F105</f>
        <v>0</v>
      </c>
      <c r="W101">
        <f>'raw phase counts ordered'!X105/'raw phase counts ordered'!$F105</f>
        <v>0</v>
      </c>
    </row>
    <row r="102" spans="1:23" x14ac:dyDescent="0.2">
      <c r="A102" t="str">
        <f>'raw phase counts ordered'!B106</f>
        <v>Moss-5185-t1-ps2A-c8-p1-masked</v>
      </c>
      <c r="B102" s="2" t="s">
        <v>221</v>
      </c>
      <c r="C102" t="s">
        <v>221</v>
      </c>
      <c r="D102" t="s">
        <v>350</v>
      </c>
      <c r="E102" t="s">
        <v>351</v>
      </c>
      <c r="F102">
        <f>'raw phase counts ordered'!G106/'raw phase counts ordered'!$F106</f>
        <v>0.65702479338842978</v>
      </c>
      <c r="G102">
        <f>'raw phase counts ordered'!H106/'raw phase counts ordered'!$F106</f>
        <v>6.8870523415977963E-4</v>
      </c>
      <c r="H102">
        <f>'raw phase counts ordered'!I106/'raw phase counts ordered'!$F106</f>
        <v>0</v>
      </c>
      <c r="I102">
        <f>'raw phase counts ordered'!J106/'raw phase counts ordered'!$F106</f>
        <v>0</v>
      </c>
      <c r="J102">
        <f>'raw phase counts ordered'!K106/'raw phase counts ordered'!$F106</f>
        <v>8.9531680440771352E-2</v>
      </c>
      <c r="K102">
        <f>'raw phase counts ordered'!L106/'raw phase counts ordered'!$F106</f>
        <v>0</v>
      </c>
      <c r="L102">
        <f>'raw phase counts ordered'!M106/'raw phase counts ordered'!$F106</f>
        <v>2.0661157024793389E-3</v>
      </c>
      <c r="M102">
        <f>'raw phase counts ordered'!N106/'raw phase counts ordered'!$F106</f>
        <v>0</v>
      </c>
      <c r="N102">
        <f>'raw phase counts ordered'!O106/'raw phase counts ordered'!$F106</f>
        <v>0</v>
      </c>
      <c r="O102">
        <f>'raw phase counts ordered'!P106/'raw phase counts ordered'!$F106</f>
        <v>0</v>
      </c>
      <c r="P102">
        <f>'raw phase counts ordered'!Q106/'raw phase counts ordered'!$F106</f>
        <v>0</v>
      </c>
      <c r="Q102">
        <f>'raw phase counts ordered'!R106/'raw phase counts ordered'!$F106</f>
        <v>1.5151515151515152E-2</v>
      </c>
      <c r="R102">
        <f>'raw phase counts ordered'!S106/'raw phase counts ordered'!$F106</f>
        <v>0</v>
      </c>
      <c r="S102">
        <f>'raw phase counts ordered'!T106/'raw phase counts ordered'!$F106</f>
        <v>4.8209366391184574E-3</v>
      </c>
      <c r="T102">
        <f>'raw phase counts ordered'!U106/'raw phase counts ordered'!$F106</f>
        <v>3.4435261707988982E-3</v>
      </c>
      <c r="U102">
        <f>'raw phase counts ordered'!V106/'raw phase counts ordered'!$F106</f>
        <v>0.22727272727272727</v>
      </c>
      <c r="V102">
        <f>'raw phase counts ordered'!W106/'raw phase counts ordered'!$F106</f>
        <v>0</v>
      </c>
      <c r="W102">
        <f>'raw phase counts ordered'!X106/'raw phase counts ordered'!$F106</f>
        <v>0</v>
      </c>
    </row>
    <row r="103" spans="1:23" x14ac:dyDescent="0.2">
      <c r="A103" t="str">
        <f>'raw phase counts ordered'!B107</f>
        <v>Moss-5185-t1-ps2A-c42-p1-masked</v>
      </c>
      <c r="B103" s="2" t="s">
        <v>218</v>
      </c>
      <c r="C103" t="s">
        <v>249</v>
      </c>
      <c r="D103" t="s">
        <v>399</v>
      </c>
      <c r="F103">
        <f>'raw phase counts ordered'!G107/'raw phase counts ordered'!$F107</f>
        <v>8.1900081900081905E-4</v>
      </c>
      <c r="G103">
        <f>'raw phase counts ordered'!H107/'raw phase counts ordered'!$F107</f>
        <v>0</v>
      </c>
      <c r="H103">
        <f>'raw phase counts ordered'!I107/'raw phase counts ordered'!$F107</f>
        <v>0</v>
      </c>
      <c r="I103">
        <f>'raw phase counts ordered'!J107/'raw phase counts ordered'!$F107</f>
        <v>0</v>
      </c>
      <c r="J103">
        <f>'raw phase counts ordered'!K107/'raw phase counts ordered'!$F107</f>
        <v>0</v>
      </c>
      <c r="K103">
        <f>'raw phase counts ordered'!L107/'raw phase counts ordered'!$F107</f>
        <v>0</v>
      </c>
      <c r="L103">
        <f>'raw phase counts ordered'!M107/'raw phase counts ordered'!$F107</f>
        <v>0</v>
      </c>
      <c r="M103">
        <f>'raw phase counts ordered'!N107/'raw phase counts ordered'!$F107</f>
        <v>0</v>
      </c>
      <c r="N103">
        <f>'raw phase counts ordered'!O107/'raw phase counts ordered'!$F107</f>
        <v>0</v>
      </c>
      <c r="O103">
        <f>'raw phase counts ordered'!P107/'raw phase counts ordered'!$F107</f>
        <v>0</v>
      </c>
      <c r="P103">
        <f>'raw phase counts ordered'!Q107/'raw phase counts ordered'!$F107</f>
        <v>3.2760032760032762E-3</v>
      </c>
      <c r="Q103">
        <f>'raw phase counts ordered'!R107/'raw phase counts ordered'!$F107</f>
        <v>1.3923013923013924E-2</v>
      </c>
      <c r="R103">
        <f>'raw phase counts ordered'!S107/'raw phase counts ordered'!$F107</f>
        <v>0.96150696150696147</v>
      </c>
      <c r="S103">
        <f>'raw phase counts ordered'!T107/'raw phase counts ordered'!$F107</f>
        <v>2.0475020475020474E-2</v>
      </c>
      <c r="T103">
        <f>'raw phase counts ordered'!U107/'raw phase counts ordered'!$F107</f>
        <v>0</v>
      </c>
      <c r="U103">
        <f>'raw phase counts ordered'!V107/'raw phase counts ordered'!$F107</f>
        <v>0</v>
      </c>
      <c r="V103">
        <f>'raw phase counts ordered'!W107/'raw phase counts ordered'!$F107</f>
        <v>0</v>
      </c>
      <c r="W103">
        <f>'raw phase counts ordered'!X107/'raw phase counts ordered'!$F107</f>
        <v>0</v>
      </c>
    </row>
    <row r="104" spans="1:23" x14ac:dyDescent="0.2">
      <c r="A104" t="str">
        <f>'raw phase counts ordered'!B108</f>
        <v>Moss-5185-t1-ps2A-c42-p2-masked</v>
      </c>
      <c r="B104" s="2" t="s">
        <v>222</v>
      </c>
      <c r="C104" t="s">
        <v>222</v>
      </c>
      <c r="D104" t="s">
        <v>233</v>
      </c>
      <c r="E104" t="s">
        <v>20</v>
      </c>
      <c r="F104">
        <f>'raw phase counts ordered'!G108/'raw phase counts ordered'!$F108</f>
        <v>0.3388773388773389</v>
      </c>
      <c r="G104">
        <f>'raw phase counts ordered'!H108/'raw phase counts ordered'!$F108</f>
        <v>0</v>
      </c>
      <c r="H104">
        <f>'raw phase counts ordered'!I108/'raw phase counts ordered'!$F108</f>
        <v>0</v>
      </c>
      <c r="I104">
        <f>'raw phase counts ordered'!J108/'raw phase counts ordered'!$F108</f>
        <v>0</v>
      </c>
      <c r="J104">
        <f>'raw phase counts ordered'!K108/'raw phase counts ordered'!$F108</f>
        <v>0</v>
      </c>
      <c r="K104">
        <f>'raw phase counts ordered'!L108/'raw phase counts ordered'!$F108</f>
        <v>0</v>
      </c>
      <c r="L104">
        <f>'raw phase counts ordered'!M108/'raw phase counts ordered'!$F108</f>
        <v>0</v>
      </c>
      <c r="M104">
        <f>'raw phase counts ordered'!N108/'raw phase counts ordered'!$F108</f>
        <v>0</v>
      </c>
      <c r="N104">
        <f>'raw phase counts ordered'!O108/'raw phase counts ordered'!$F108</f>
        <v>0</v>
      </c>
      <c r="O104">
        <f>'raw phase counts ordered'!P108/'raw phase counts ordered'!$F108</f>
        <v>0</v>
      </c>
      <c r="P104">
        <f>'raw phase counts ordered'!Q108/'raw phase counts ordered'!$F108</f>
        <v>0</v>
      </c>
      <c r="Q104">
        <f>'raw phase counts ordered'!R108/'raw phase counts ordered'!$F108</f>
        <v>0.30561330561330563</v>
      </c>
      <c r="R104">
        <f>'raw phase counts ordered'!S108/'raw phase counts ordered'!$F108</f>
        <v>0</v>
      </c>
      <c r="S104">
        <f>'raw phase counts ordered'!T108/'raw phase counts ordered'!$F108</f>
        <v>0.16632016632016633</v>
      </c>
      <c r="T104">
        <f>'raw phase counts ordered'!U108/'raw phase counts ordered'!$F108</f>
        <v>0</v>
      </c>
      <c r="U104">
        <f>'raw phase counts ordered'!V108/'raw phase counts ordered'!$F108</f>
        <v>0.1891891891891892</v>
      </c>
      <c r="V104">
        <f>'raw phase counts ordered'!W108/'raw phase counts ordered'!$F108</f>
        <v>0</v>
      </c>
      <c r="W104">
        <f>'raw phase counts ordered'!X108/'raw phase counts ordered'!$F108</f>
        <v>0</v>
      </c>
    </row>
    <row r="105" spans="1:23" x14ac:dyDescent="0.2">
      <c r="A105" t="str">
        <f>'raw phase counts ordered'!B109</f>
        <v>Moss-5185-t1-ps2A-c58-p1-masked</v>
      </c>
      <c r="B105" s="2" t="s">
        <v>218</v>
      </c>
      <c r="C105" t="s">
        <v>218</v>
      </c>
      <c r="D105" t="s">
        <v>293</v>
      </c>
      <c r="F105">
        <f>'raw phase counts ordered'!G109/'raw phase counts ordered'!$F109</f>
        <v>0</v>
      </c>
      <c r="G105">
        <f>'raw phase counts ordered'!H109/'raw phase counts ordered'!$F109</f>
        <v>0</v>
      </c>
      <c r="H105">
        <f>'raw phase counts ordered'!I109/'raw phase counts ordered'!$F109</f>
        <v>0</v>
      </c>
      <c r="I105">
        <f>'raw phase counts ordered'!J109/'raw phase counts ordered'!$F109</f>
        <v>0</v>
      </c>
      <c r="J105">
        <f>'raw phase counts ordered'!K109/'raw phase counts ordered'!$F109</f>
        <v>3.1176929072486361E-3</v>
      </c>
      <c r="K105">
        <f>'raw phase counts ordered'!L109/'raw phase counts ordered'!$F109</f>
        <v>0</v>
      </c>
      <c r="L105">
        <f>'raw phase counts ordered'!M109/'raw phase counts ordered'!$F109</f>
        <v>0</v>
      </c>
      <c r="M105">
        <f>'raw phase counts ordered'!N109/'raw phase counts ordered'!$F109</f>
        <v>0</v>
      </c>
      <c r="N105">
        <f>'raw phase counts ordered'!O109/'raw phase counts ordered'!$F109</f>
        <v>0</v>
      </c>
      <c r="O105">
        <f>'raw phase counts ordered'!P109/'raw phase counts ordered'!$F109</f>
        <v>0</v>
      </c>
      <c r="P105">
        <f>'raw phase counts ordered'!Q109/'raw phase counts ordered'!$F109</f>
        <v>0.99688230709275139</v>
      </c>
      <c r="Q105">
        <f>'raw phase counts ordered'!R109/'raw phase counts ordered'!$F109</f>
        <v>0</v>
      </c>
      <c r="R105">
        <f>'raw phase counts ordered'!S109/'raw phase counts ordered'!$F109</f>
        <v>0</v>
      </c>
      <c r="S105">
        <f>'raw phase counts ordered'!T109/'raw phase counts ordered'!$F109</f>
        <v>0</v>
      </c>
      <c r="T105">
        <f>'raw phase counts ordered'!U109/'raw phase counts ordered'!$F109</f>
        <v>0</v>
      </c>
      <c r="U105">
        <f>'raw phase counts ordered'!V109/'raw phase counts ordered'!$F109</f>
        <v>0</v>
      </c>
      <c r="V105">
        <f>'raw phase counts ordered'!W109/'raw phase counts ordered'!$F109</f>
        <v>0</v>
      </c>
      <c r="W105">
        <f>'raw phase counts ordered'!X109/'raw phase counts ordered'!$F109</f>
        <v>0</v>
      </c>
    </row>
    <row r="106" spans="1:23" x14ac:dyDescent="0.2">
      <c r="A106" t="str">
        <f>'raw phase counts ordered'!B110</f>
        <v>Moss-5185-t1-ps2A-c58-p2-masked</v>
      </c>
      <c r="B106" s="2" t="s">
        <v>222</v>
      </c>
      <c r="C106" t="s">
        <v>222</v>
      </c>
      <c r="D106" t="s">
        <v>233</v>
      </c>
      <c r="E106" t="s">
        <v>20</v>
      </c>
      <c r="F106">
        <f>'raw phase counts ordered'!G110/'raw phase counts ordered'!$F110</f>
        <v>0.51682692307692313</v>
      </c>
      <c r="G106">
        <f>'raw phase counts ordered'!H110/'raw phase counts ordered'!$F110</f>
        <v>0</v>
      </c>
      <c r="H106">
        <f>'raw phase counts ordered'!I110/'raw phase counts ordered'!$F110</f>
        <v>0</v>
      </c>
      <c r="I106">
        <f>'raw phase counts ordered'!J110/'raw phase counts ordered'!$F110</f>
        <v>0</v>
      </c>
      <c r="J106">
        <f>'raw phase counts ordered'!K110/'raw phase counts ordered'!$F110</f>
        <v>0</v>
      </c>
      <c r="K106">
        <f>'raw phase counts ordered'!L110/'raw phase counts ordered'!$F110</f>
        <v>0</v>
      </c>
      <c r="L106">
        <f>'raw phase counts ordered'!M110/'raw phase counts ordered'!$F110</f>
        <v>0</v>
      </c>
      <c r="M106">
        <f>'raw phase counts ordered'!N110/'raw phase counts ordered'!$F110</f>
        <v>0</v>
      </c>
      <c r="N106">
        <f>'raw phase counts ordered'!O110/'raw phase counts ordered'!$F110</f>
        <v>0</v>
      </c>
      <c r="O106">
        <f>'raw phase counts ordered'!P110/'raw phase counts ordered'!$F110</f>
        <v>0</v>
      </c>
      <c r="P106">
        <f>'raw phase counts ordered'!Q110/'raw phase counts ordered'!$F110</f>
        <v>0</v>
      </c>
      <c r="Q106">
        <f>'raw phase counts ordered'!R110/'raw phase counts ordered'!$F110</f>
        <v>0.20673076923076922</v>
      </c>
      <c r="R106">
        <f>'raw phase counts ordered'!S110/'raw phase counts ordered'!$F110</f>
        <v>0</v>
      </c>
      <c r="S106">
        <f>'raw phase counts ordered'!T110/'raw phase counts ordered'!$F110</f>
        <v>0.27644230769230771</v>
      </c>
      <c r="T106">
        <f>'raw phase counts ordered'!U110/'raw phase counts ordered'!$F110</f>
        <v>0</v>
      </c>
      <c r="U106">
        <f>'raw phase counts ordered'!V110/'raw phase counts ordered'!$F110</f>
        <v>0</v>
      </c>
      <c r="V106">
        <f>'raw phase counts ordered'!W110/'raw phase counts ordered'!$F110</f>
        <v>0</v>
      </c>
      <c r="W106">
        <f>'raw phase counts ordered'!X110/'raw phase counts ordered'!$F110</f>
        <v>0</v>
      </c>
    </row>
    <row r="107" spans="1:23" x14ac:dyDescent="0.2">
      <c r="A107" t="str">
        <f>'raw phase counts ordered'!B111</f>
        <v>Moss-5185-t1-ps2A-c57-p1-masked</v>
      </c>
      <c r="B107" s="2" t="s">
        <v>222</v>
      </c>
      <c r="C107" t="s">
        <v>222</v>
      </c>
      <c r="D107" t="s">
        <v>366</v>
      </c>
      <c r="E107" t="s">
        <v>20</v>
      </c>
      <c r="F107">
        <f>'raw phase counts ordered'!G111/'raw phase counts ordered'!$F111</f>
        <v>6.228373702422145E-2</v>
      </c>
      <c r="G107">
        <f>'raw phase counts ordered'!H111/'raw phase counts ordered'!$F111</f>
        <v>0</v>
      </c>
      <c r="H107">
        <f>'raw phase counts ordered'!I111/'raw phase counts ordered'!$F111</f>
        <v>0</v>
      </c>
      <c r="I107">
        <f>'raw phase counts ordered'!J111/'raw phase counts ordered'!$F111</f>
        <v>0</v>
      </c>
      <c r="J107">
        <f>'raw phase counts ordered'!K111/'raw phase counts ordered'!$F111</f>
        <v>0</v>
      </c>
      <c r="K107">
        <f>'raw phase counts ordered'!L111/'raw phase counts ordered'!$F111</f>
        <v>0</v>
      </c>
      <c r="L107">
        <f>'raw phase counts ordered'!M111/'raw phase counts ordered'!$F111</f>
        <v>0</v>
      </c>
      <c r="M107">
        <f>'raw phase counts ordered'!N111/'raw phase counts ordered'!$F111</f>
        <v>0</v>
      </c>
      <c r="N107">
        <f>'raw phase counts ordered'!O111/'raw phase counts ordered'!$F111</f>
        <v>0</v>
      </c>
      <c r="O107">
        <f>'raw phase counts ordered'!P111/'raw phase counts ordered'!$F111</f>
        <v>0</v>
      </c>
      <c r="P107">
        <f>'raw phase counts ordered'!Q111/'raw phase counts ordered'!$F111</f>
        <v>0</v>
      </c>
      <c r="Q107">
        <f>'raw phase counts ordered'!R111/'raw phase counts ordered'!$F111</f>
        <v>0.30709342560553632</v>
      </c>
      <c r="R107">
        <f>'raw phase counts ordered'!S111/'raw phase counts ordered'!$F111</f>
        <v>1.5570934256055362E-2</v>
      </c>
      <c r="S107">
        <f>'raw phase counts ordered'!T111/'raw phase counts ordered'!$F111</f>
        <v>0.42128027681660901</v>
      </c>
      <c r="T107">
        <f>'raw phase counts ordered'!U111/'raw phase counts ordered'!$F111</f>
        <v>0</v>
      </c>
      <c r="U107">
        <f>'raw phase counts ordered'!V111/'raw phase counts ordered'!$F111</f>
        <v>0.19377162629757785</v>
      </c>
      <c r="V107">
        <f>'raw phase counts ordered'!W111/'raw phase counts ordered'!$F111</f>
        <v>0</v>
      </c>
      <c r="W107">
        <f>'raw phase counts ordered'!X111/'raw phase counts ordered'!$F111</f>
        <v>0</v>
      </c>
    </row>
    <row r="108" spans="1:23" x14ac:dyDescent="0.2">
      <c r="A108" t="str">
        <f>'raw phase counts ordered'!B112</f>
        <v>Moss-5185-t1-ps2A-c57-p2-masked</v>
      </c>
      <c r="B108" s="2" t="s">
        <v>218</v>
      </c>
      <c r="C108" t="s">
        <v>218</v>
      </c>
      <c r="D108" t="s">
        <v>316</v>
      </c>
      <c r="F108">
        <f>'raw phase counts ordered'!G112/'raw phase counts ordered'!$F112</f>
        <v>1.124567474048443E-2</v>
      </c>
      <c r="G108">
        <f>'raw phase counts ordered'!H112/'raw phase counts ordered'!$F112</f>
        <v>0</v>
      </c>
      <c r="H108">
        <f>'raw phase counts ordered'!I112/'raw phase counts ordered'!$F112</f>
        <v>0</v>
      </c>
      <c r="I108">
        <f>'raw phase counts ordered'!J112/'raw phase counts ordered'!$F112</f>
        <v>0</v>
      </c>
      <c r="J108">
        <f>'raw phase counts ordered'!K112/'raw phase counts ordered'!$F112</f>
        <v>0</v>
      </c>
      <c r="K108">
        <f>'raw phase counts ordered'!L112/'raw phase counts ordered'!$F112</f>
        <v>0</v>
      </c>
      <c r="L108">
        <f>'raw phase counts ordered'!M112/'raw phase counts ordered'!$F112</f>
        <v>0</v>
      </c>
      <c r="M108">
        <f>'raw phase counts ordered'!N112/'raw phase counts ordered'!$F112</f>
        <v>0</v>
      </c>
      <c r="N108">
        <f>'raw phase counts ordered'!O112/'raw phase counts ordered'!$F112</f>
        <v>0</v>
      </c>
      <c r="O108">
        <f>'raw phase counts ordered'!P112/'raw phase counts ordered'!$F112</f>
        <v>0</v>
      </c>
      <c r="P108">
        <f>'raw phase counts ordered'!Q112/'raw phase counts ordered'!$F112</f>
        <v>6.0553633217993079E-3</v>
      </c>
      <c r="Q108">
        <f>'raw phase counts ordered'!R112/'raw phase counts ordered'!$F112</f>
        <v>7.7854671280276816E-2</v>
      </c>
      <c r="R108">
        <f>'raw phase counts ordered'!S112/'raw phase counts ordered'!$F112</f>
        <v>0.86678200692041518</v>
      </c>
      <c r="S108">
        <f>'raw phase counts ordered'!T112/'raw phase counts ordered'!$F112</f>
        <v>3.0276816608996539E-2</v>
      </c>
      <c r="T108">
        <f>'raw phase counts ordered'!U112/'raw phase counts ordered'!$F112</f>
        <v>0</v>
      </c>
      <c r="U108">
        <f>'raw phase counts ordered'!V112/'raw phase counts ordered'!$F112</f>
        <v>7.7854671280276812E-3</v>
      </c>
      <c r="V108">
        <f>'raw phase counts ordered'!W112/'raw phase counts ordered'!$F112</f>
        <v>0</v>
      </c>
      <c r="W108">
        <f>'raw phase counts ordered'!X112/'raw phase counts ordered'!$F112</f>
        <v>0</v>
      </c>
    </row>
    <row r="109" spans="1:23" x14ac:dyDescent="0.2">
      <c r="A109" t="str">
        <f>'raw phase counts ordered'!B113</f>
        <v>Moss-5185-t1-ps2A-c65-p1-masked</v>
      </c>
      <c r="B109" s="2" t="s">
        <v>218</v>
      </c>
      <c r="C109" t="s">
        <v>218</v>
      </c>
      <c r="D109" t="s">
        <v>293</v>
      </c>
      <c r="F109">
        <f>'raw phase counts ordered'!G113/'raw phase counts ordered'!$F113</f>
        <v>0</v>
      </c>
      <c r="G109">
        <f>'raw phase counts ordered'!H113/'raw phase counts ordered'!$F113</f>
        <v>5.2750565184626974E-3</v>
      </c>
      <c r="H109">
        <f>'raw phase counts ordered'!I113/'raw phase counts ordered'!$F113</f>
        <v>0</v>
      </c>
      <c r="I109">
        <f>'raw phase counts ordered'!J113/'raw phase counts ordered'!$F113</f>
        <v>0</v>
      </c>
      <c r="J109">
        <f>'raw phase counts ordered'!K113/'raw phase counts ordered'!$F113</f>
        <v>0</v>
      </c>
      <c r="K109">
        <f>'raw phase counts ordered'!L113/'raw phase counts ordered'!$F113</f>
        <v>0</v>
      </c>
      <c r="L109">
        <f>'raw phase counts ordered'!M113/'raw phase counts ordered'!$F113</f>
        <v>0</v>
      </c>
      <c r="M109">
        <f>'raw phase counts ordered'!N113/'raw phase counts ordered'!$F113</f>
        <v>0</v>
      </c>
      <c r="N109">
        <f>'raw phase counts ordered'!O113/'raw phase counts ordered'!$F113</f>
        <v>0</v>
      </c>
      <c r="O109">
        <f>'raw phase counts ordered'!P113/'raw phase counts ordered'!$F113</f>
        <v>0</v>
      </c>
      <c r="P109">
        <f>'raw phase counts ordered'!Q113/'raw phase counts ordered'!$F113</f>
        <v>0.99246420497362475</v>
      </c>
      <c r="Q109">
        <f>'raw phase counts ordered'!R113/'raw phase counts ordered'!$F113</f>
        <v>0</v>
      </c>
      <c r="R109">
        <f>'raw phase counts ordered'!S113/'raw phase counts ordered'!$F113</f>
        <v>2.2607385079125848E-3</v>
      </c>
      <c r="S109">
        <f>'raw phase counts ordered'!T113/'raw phase counts ordered'!$F113</f>
        <v>0</v>
      </c>
      <c r="T109">
        <f>'raw phase counts ordered'!U113/'raw phase counts ordered'!$F113</f>
        <v>0</v>
      </c>
      <c r="U109">
        <f>'raw phase counts ordered'!V113/'raw phase counts ordered'!$F113</f>
        <v>0</v>
      </c>
      <c r="V109">
        <f>'raw phase counts ordered'!W113/'raw phase counts ordered'!$F113</f>
        <v>0</v>
      </c>
      <c r="W109">
        <f>'raw phase counts ordered'!X113/'raw phase counts ordered'!$F113</f>
        <v>0</v>
      </c>
    </row>
    <row r="110" spans="1:23" x14ac:dyDescent="0.2">
      <c r="A110" t="str">
        <f>'raw phase counts ordered'!B114</f>
        <v>Moss-5185-t1-ps2A-c65-p2-masked</v>
      </c>
      <c r="B110" s="2" t="s">
        <v>219</v>
      </c>
      <c r="C110" t="s">
        <v>219</v>
      </c>
      <c r="D110" t="s">
        <v>367</v>
      </c>
      <c r="E110" t="s">
        <v>20</v>
      </c>
      <c r="F110">
        <f>'raw phase counts ordered'!G114/'raw phase counts ordered'!$F114</f>
        <v>0.15421303656597773</v>
      </c>
      <c r="G110">
        <f>'raw phase counts ordered'!H114/'raw phase counts ordered'!$F114</f>
        <v>0</v>
      </c>
      <c r="H110">
        <f>'raw phase counts ordered'!I114/'raw phase counts ordered'!$F114</f>
        <v>0</v>
      </c>
      <c r="I110">
        <f>'raw phase counts ordered'!J114/'raw phase counts ordered'!$F114</f>
        <v>0</v>
      </c>
      <c r="J110">
        <f>'raw phase counts ordered'!K114/'raw phase counts ordered'!$F114</f>
        <v>7.9491255961844191E-3</v>
      </c>
      <c r="K110">
        <f>'raw phase counts ordered'!L114/'raw phase counts ordered'!$F114</f>
        <v>0</v>
      </c>
      <c r="L110">
        <f>'raw phase counts ordered'!M114/'raw phase counts ordered'!$F114</f>
        <v>0</v>
      </c>
      <c r="M110">
        <f>'raw phase counts ordered'!N114/'raw phase counts ordered'!$F114</f>
        <v>0</v>
      </c>
      <c r="N110">
        <f>'raw phase counts ordered'!O114/'raw phase counts ordered'!$F114</f>
        <v>0</v>
      </c>
      <c r="O110">
        <f>'raw phase counts ordered'!P114/'raw phase counts ordered'!$F114</f>
        <v>0</v>
      </c>
      <c r="P110">
        <f>'raw phase counts ordered'!Q114/'raw phase counts ordered'!$F114</f>
        <v>0.24880763116057233</v>
      </c>
      <c r="Q110">
        <f>'raw phase counts ordered'!R114/'raw phase counts ordered'!$F114</f>
        <v>5.7233704292527825E-2</v>
      </c>
      <c r="R110">
        <f>'raw phase counts ordered'!S114/'raw phase counts ordered'!$F114</f>
        <v>7.6311605723370424E-2</v>
      </c>
      <c r="S110">
        <f>'raw phase counts ordered'!T114/'raw phase counts ordered'!$F114</f>
        <v>0.26311605723370429</v>
      </c>
      <c r="T110">
        <f>'raw phase counts ordered'!U114/'raw phase counts ordered'!$F114</f>
        <v>0</v>
      </c>
      <c r="U110">
        <f>'raw phase counts ordered'!V114/'raw phase counts ordered'!$F114</f>
        <v>0.19236883942766295</v>
      </c>
      <c r="V110">
        <f>'raw phase counts ordered'!W114/'raw phase counts ordered'!$F114</f>
        <v>0</v>
      </c>
      <c r="W110">
        <f>'raw phase counts ordered'!X114/'raw phase counts ordered'!$F114</f>
        <v>0</v>
      </c>
    </row>
    <row r="111" spans="1:23" x14ac:dyDescent="0.2">
      <c r="A111" t="str">
        <f>'raw phase counts ordered'!B115</f>
        <v>Moss-5185-t1-ps2A-c65-p3-masked</v>
      </c>
      <c r="B111" s="2" t="s">
        <v>225</v>
      </c>
      <c r="F111">
        <f>'raw phase counts ordered'!G115/'raw phase counts ordered'!$F115</f>
        <v>3.2786885245901639E-3</v>
      </c>
      <c r="G111">
        <f>'raw phase counts ordered'!H115/'raw phase counts ordered'!$F115</f>
        <v>0.18524590163934426</v>
      </c>
      <c r="H111">
        <f>'raw phase counts ordered'!I115/'raw phase counts ordered'!$F115</f>
        <v>0.78196721311475414</v>
      </c>
      <c r="I111">
        <f>'raw phase counts ordered'!J115/'raw phase counts ordered'!$F115</f>
        <v>0</v>
      </c>
      <c r="J111">
        <f>'raw phase counts ordered'!K115/'raw phase counts ordered'!$F115</f>
        <v>0</v>
      </c>
      <c r="K111">
        <f>'raw phase counts ordered'!L115/'raw phase counts ordered'!$F115</f>
        <v>0</v>
      </c>
      <c r="L111">
        <f>'raw phase counts ordered'!M115/'raw phase counts ordered'!$F115</f>
        <v>0</v>
      </c>
      <c r="M111">
        <f>'raw phase counts ordered'!N115/'raw phase counts ordered'!$F115</f>
        <v>0</v>
      </c>
      <c r="N111">
        <f>'raw phase counts ordered'!O115/'raw phase counts ordered'!$F115</f>
        <v>0</v>
      </c>
      <c r="O111">
        <f>'raw phase counts ordered'!P115/'raw phase counts ordered'!$F115</f>
        <v>0</v>
      </c>
      <c r="P111">
        <f>'raw phase counts ordered'!Q115/'raw phase counts ordered'!$F115</f>
        <v>0</v>
      </c>
      <c r="Q111">
        <f>'raw phase counts ordered'!R115/'raw phase counts ordered'!$F115</f>
        <v>0</v>
      </c>
      <c r="R111">
        <f>'raw phase counts ordered'!S115/'raw phase counts ordered'!$F115</f>
        <v>0</v>
      </c>
      <c r="S111">
        <f>'raw phase counts ordered'!T115/'raw phase counts ordered'!$F115</f>
        <v>0</v>
      </c>
      <c r="T111">
        <f>'raw phase counts ordered'!U115/'raw phase counts ordered'!$F115</f>
        <v>2.9508196721311476E-2</v>
      </c>
      <c r="U111">
        <f>'raw phase counts ordered'!V115/'raw phase counts ordered'!$F115</f>
        <v>0</v>
      </c>
      <c r="V111">
        <f>'raw phase counts ordered'!W115/'raw phase counts ordered'!$F115</f>
        <v>0</v>
      </c>
      <c r="W111">
        <f>'raw phase counts ordered'!X115/'raw phase counts ordered'!$F115</f>
        <v>0</v>
      </c>
    </row>
    <row r="112" spans="1:23" x14ac:dyDescent="0.2">
      <c r="A112" t="str">
        <f>'raw phase counts ordered'!B116</f>
        <v>Moss-5185-t1-ps2A-c26b-p1-masked</v>
      </c>
      <c r="B112" s="2" t="s">
        <v>218</v>
      </c>
      <c r="C112" t="s">
        <v>249</v>
      </c>
      <c r="D112" t="s">
        <v>316</v>
      </c>
      <c r="F112">
        <f>'raw phase counts ordered'!G116/'raw phase counts ordered'!$F116</f>
        <v>0</v>
      </c>
      <c r="G112">
        <f>'raw phase counts ordered'!H116/'raw phase counts ordered'!$F116</f>
        <v>0</v>
      </c>
      <c r="H112">
        <f>'raw phase counts ordered'!I116/'raw phase counts ordered'!$F116</f>
        <v>0</v>
      </c>
      <c r="I112">
        <f>'raw phase counts ordered'!J116/'raw phase counts ordered'!$F116</f>
        <v>0</v>
      </c>
      <c r="J112">
        <f>'raw phase counts ordered'!K116/'raw phase counts ordered'!$F116</f>
        <v>0</v>
      </c>
      <c r="K112">
        <f>'raw phase counts ordered'!L116/'raw phase counts ordered'!$F116</f>
        <v>0</v>
      </c>
      <c r="L112">
        <f>'raw phase counts ordered'!M116/'raw phase counts ordered'!$F116</f>
        <v>0</v>
      </c>
      <c r="M112">
        <f>'raw phase counts ordered'!N116/'raw phase counts ordered'!$F116</f>
        <v>0</v>
      </c>
      <c r="N112">
        <f>'raw phase counts ordered'!O116/'raw phase counts ordered'!$F116</f>
        <v>0</v>
      </c>
      <c r="O112">
        <f>'raw phase counts ordered'!P116/'raw phase counts ordered'!$F116</f>
        <v>0</v>
      </c>
      <c r="P112">
        <f>'raw phase counts ordered'!Q116/'raw phase counts ordered'!$F116</f>
        <v>4.0000000000000001E-3</v>
      </c>
      <c r="Q112">
        <f>'raw phase counts ordered'!R116/'raw phase counts ordered'!$F116</f>
        <v>0</v>
      </c>
      <c r="R112">
        <f>'raw phase counts ordered'!S116/'raw phase counts ordered'!$F116</f>
        <v>0.99519999999999997</v>
      </c>
      <c r="S112">
        <f>'raw phase counts ordered'!T116/'raw phase counts ordered'!$F116</f>
        <v>8.0000000000000004E-4</v>
      </c>
      <c r="T112">
        <f>'raw phase counts ordered'!U116/'raw phase counts ordered'!$F116</f>
        <v>0</v>
      </c>
      <c r="U112">
        <f>'raw phase counts ordered'!V116/'raw phase counts ordered'!$F116</f>
        <v>0</v>
      </c>
      <c r="V112">
        <f>'raw phase counts ordered'!W116/'raw phase counts ordered'!$F116</f>
        <v>0</v>
      </c>
      <c r="W112">
        <f>'raw phase counts ordered'!X116/'raw phase counts ordered'!$F116</f>
        <v>0</v>
      </c>
    </row>
    <row r="113" spans="1:23" x14ac:dyDescent="0.2">
      <c r="A113" t="str">
        <f>'raw phase counts ordered'!B117</f>
        <v>Moss-5185-t1-ps2A-c26b-p2-masked</v>
      </c>
      <c r="B113" s="2" t="s">
        <v>222</v>
      </c>
      <c r="C113" t="s">
        <v>222</v>
      </c>
      <c r="D113" t="s">
        <v>20</v>
      </c>
      <c r="F113">
        <f>'raw phase counts ordered'!G117/'raw phase counts ordered'!$F117</f>
        <v>0.20623501199040767</v>
      </c>
      <c r="G113">
        <f>'raw phase counts ordered'!H117/'raw phase counts ordered'!$F117</f>
        <v>0</v>
      </c>
      <c r="H113">
        <f>'raw phase counts ordered'!I117/'raw phase counts ordered'!$F117</f>
        <v>0</v>
      </c>
      <c r="I113">
        <f>'raw phase counts ordered'!J117/'raw phase counts ordered'!$F117</f>
        <v>0</v>
      </c>
      <c r="J113">
        <f>'raw phase counts ordered'!K117/'raw phase counts ordered'!$F117</f>
        <v>0</v>
      </c>
      <c r="K113">
        <f>'raw phase counts ordered'!L117/'raw phase counts ordered'!$F117</f>
        <v>0</v>
      </c>
      <c r="L113">
        <f>'raw phase counts ordered'!M117/'raw phase counts ordered'!$F117</f>
        <v>0</v>
      </c>
      <c r="M113">
        <f>'raw phase counts ordered'!N117/'raw phase counts ordered'!$F117</f>
        <v>0</v>
      </c>
      <c r="N113">
        <f>'raw phase counts ordered'!O117/'raw phase counts ordered'!$F117</f>
        <v>0</v>
      </c>
      <c r="O113">
        <f>'raw phase counts ordered'!P117/'raw phase counts ordered'!$F117</f>
        <v>0</v>
      </c>
      <c r="P113">
        <f>'raw phase counts ordered'!Q117/'raw phase counts ordered'!$F117</f>
        <v>0</v>
      </c>
      <c r="Q113">
        <f>'raw phase counts ordered'!R117/'raw phase counts ordered'!$F117</f>
        <v>0.79296562749800159</v>
      </c>
      <c r="R113">
        <f>'raw phase counts ordered'!S117/'raw phase counts ordered'!$F117</f>
        <v>0</v>
      </c>
      <c r="S113">
        <f>'raw phase counts ordered'!T117/'raw phase counts ordered'!$F117</f>
        <v>7.993605115907274E-4</v>
      </c>
      <c r="T113">
        <f>'raw phase counts ordered'!U117/'raw phase counts ordered'!$F117</f>
        <v>0</v>
      </c>
      <c r="U113">
        <f>'raw phase counts ordered'!V117/'raw phase counts ordered'!$F117</f>
        <v>0</v>
      </c>
      <c r="V113">
        <f>'raw phase counts ordered'!W117/'raw phase counts ordered'!$F117</f>
        <v>0</v>
      </c>
      <c r="W113">
        <f>'raw phase counts ordered'!X117/'raw phase counts ordered'!$F117</f>
        <v>0</v>
      </c>
    </row>
    <row r="114" spans="1:23" x14ac:dyDescent="0.2">
      <c r="A114" t="str">
        <f>'raw phase counts ordered'!B118</f>
        <v>Moss-5185-t1-ps2A-c26a-p3-masked</v>
      </c>
      <c r="B114" s="2" t="s">
        <v>221</v>
      </c>
      <c r="C114" t="s">
        <v>221</v>
      </c>
      <c r="D114" t="s">
        <v>345</v>
      </c>
      <c r="E114" t="s">
        <v>255</v>
      </c>
      <c r="F114">
        <f>'raw phase counts ordered'!G118/'raw phase counts ordered'!$F118</f>
        <v>0.22177742193755004</v>
      </c>
      <c r="G114">
        <f>'raw phase counts ordered'!H118/'raw phase counts ordered'!$F118</f>
        <v>4.0032025620496394E-3</v>
      </c>
      <c r="H114">
        <f>'raw phase counts ordered'!I118/'raw phase counts ordered'!$F118</f>
        <v>0</v>
      </c>
      <c r="I114">
        <f>'raw phase counts ordered'!J118/'raw phase counts ordered'!$F118</f>
        <v>0</v>
      </c>
      <c r="J114">
        <f>'raw phase counts ordered'!K118/'raw phase counts ordered'!$F118</f>
        <v>0.2177742193755004</v>
      </c>
      <c r="K114">
        <f>'raw phase counts ordered'!L118/'raw phase counts ordered'!$F118</f>
        <v>0</v>
      </c>
      <c r="L114">
        <f>'raw phase counts ordered'!M118/'raw phase counts ordered'!$F118</f>
        <v>0</v>
      </c>
      <c r="M114">
        <f>'raw phase counts ordered'!N118/'raw phase counts ordered'!$F118</f>
        <v>0</v>
      </c>
      <c r="N114">
        <f>'raw phase counts ordered'!O118/'raw phase counts ordered'!$F118</f>
        <v>0</v>
      </c>
      <c r="O114">
        <f>'raw phase counts ordered'!P118/'raw phase counts ordered'!$F118</f>
        <v>0</v>
      </c>
      <c r="P114">
        <f>'raw phase counts ordered'!Q118/'raw phase counts ordered'!$F118</f>
        <v>0</v>
      </c>
      <c r="Q114">
        <f>'raw phase counts ordered'!R118/'raw phase counts ordered'!$F118</f>
        <v>1.4411529223378704E-2</v>
      </c>
      <c r="R114">
        <f>'raw phase counts ordered'!S118/'raw phase counts ordered'!$F118</f>
        <v>0</v>
      </c>
      <c r="S114">
        <f>'raw phase counts ordered'!T118/'raw phase counts ordered'!$F118</f>
        <v>0.35628502802241796</v>
      </c>
      <c r="T114">
        <f>'raw phase counts ordered'!U118/'raw phase counts ordered'!$F118</f>
        <v>0.1689351481184948</v>
      </c>
      <c r="U114">
        <f>'raw phase counts ordered'!V118/'raw phase counts ordered'!$F118</f>
        <v>1.6813450760608487E-2</v>
      </c>
      <c r="V114">
        <f>'raw phase counts ordered'!W118/'raw phase counts ordered'!$F118</f>
        <v>0</v>
      </c>
      <c r="W114">
        <f>'raw phase counts ordered'!X118/'raw phase counts ordered'!$F118</f>
        <v>0</v>
      </c>
    </row>
    <row r="115" spans="1:23" x14ac:dyDescent="0.2">
      <c r="A115" t="str">
        <f>'raw phase counts ordered'!B119</f>
        <v>Moss-5185-t1-ps2A-c66-p1-masked</v>
      </c>
      <c r="B115" s="2" t="s">
        <v>219</v>
      </c>
      <c r="C115" t="s">
        <v>219</v>
      </c>
      <c r="D115" t="s">
        <v>250</v>
      </c>
      <c r="F115">
        <f>'raw phase counts ordered'!G119/'raw phase counts ordered'!$F119</f>
        <v>1.718213058419244E-3</v>
      </c>
      <c r="G115">
        <f>'raw phase counts ordered'!H119/'raw phase counts ordered'!$F119</f>
        <v>0</v>
      </c>
      <c r="H115">
        <f>'raw phase counts ordered'!I119/'raw phase counts ordered'!$F119</f>
        <v>0</v>
      </c>
      <c r="I115">
        <f>'raw phase counts ordered'!J119/'raw phase counts ordered'!$F119</f>
        <v>0</v>
      </c>
      <c r="J115">
        <f>'raw phase counts ordered'!K119/'raw phase counts ordered'!$F119</f>
        <v>0</v>
      </c>
      <c r="K115">
        <f>'raw phase counts ordered'!L119/'raw phase counts ordered'!$F119</f>
        <v>0</v>
      </c>
      <c r="L115">
        <f>'raw phase counts ordered'!M119/'raw phase counts ordered'!$F119</f>
        <v>0</v>
      </c>
      <c r="M115">
        <f>'raw phase counts ordered'!N119/'raw phase counts ordered'!$F119</f>
        <v>0</v>
      </c>
      <c r="N115">
        <f>'raw phase counts ordered'!O119/'raw phase counts ordered'!$F119</f>
        <v>0</v>
      </c>
      <c r="O115">
        <f>'raw phase counts ordered'!P119/'raw phase counts ordered'!$F119</f>
        <v>0</v>
      </c>
      <c r="P115">
        <f>'raw phase counts ordered'!Q119/'raw phase counts ordered'!$F119</f>
        <v>0</v>
      </c>
      <c r="Q115">
        <f>'raw phase counts ordered'!R119/'raw phase counts ordered'!$F119</f>
        <v>1.4604810996563574E-2</v>
      </c>
      <c r="R115">
        <f>'raw phase counts ordered'!S119/'raw phase counts ordered'!$F119</f>
        <v>0.98195876288659789</v>
      </c>
      <c r="S115">
        <f>'raw phase counts ordered'!T119/'raw phase counts ordered'!$F119</f>
        <v>1.718213058419244E-3</v>
      </c>
      <c r="T115">
        <f>'raw phase counts ordered'!U119/'raw phase counts ordered'!$F119</f>
        <v>0</v>
      </c>
      <c r="U115">
        <f>'raw phase counts ordered'!V119/'raw phase counts ordered'!$F119</f>
        <v>0</v>
      </c>
      <c r="V115">
        <f>'raw phase counts ordered'!W119/'raw phase counts ordered'!$F119</f>
        <v>0</v>
      </c>
      <c r="W115">
        <f>'raw phase counts ordered'!X119/'raw phase counts ordered'!$F119</f>
        <v>0</v>
      </c>
    </row>
    <row r="116" spans="1:23" x14ac:dyDescent="0.2">
      <c r="A116" t="str">
        <f>'raw phase counts ordered'!B120</f>
        <v>Moss-5185-t1-ps2A-c62-p1-masked</v>
      </c>
      <c r="B116" s="2" t="s">
        <v>218</v>
      </c>
      <c r="C116" t="s">
        <v>218</v>
      </c>
      <c r="D116" t="s">
        <v>293</v>
      </c>
      <c r="F116">
        <f>'raw phase counts ordered'!G120/'raw phase counts ordered'!$F120</f>
        <v>0</v>
      </c>
      <c r="G116">
        <f>'raw phase counts ordered'!H120/'raw phase counts ordered'!$F120</f>
        <v>0</v>
      </c>
      <c r="H116">
        <f>'raw phase counts ordered'!I120/'raw phase counts ordered'!$F120</f>
        <v>0</v>
      </c>
      <c r="I116">
        <f>'raw phase counts ordered'!J120/'raw phase counts ordered'!$F120</f>
        <v>0</v>
      </c>
      <c r="J116">
        <f>'raw phase counts ordered'!K120/'raw phase counts ordered'!$F120</f>
        <v>3.3222591362126247E-3</v>
      </c>
      <c r="K116">
        <f>'raw phase counts ordered'!L120/'raw phase counts ordered'!$F120</f>
        <v>0</v>
      </c>
      <c r="L116">
        <f>'raw phase counts ordered'!M120/'raw phase counts ordered'!$F120</f>
        <v>0</v>
      </c>
      <c r="M116">
        <f>'raw phase counts ordered'!N120/'raw phase counts ordered'!$F120</f>
        <v>0</v>
      </c>
      <c r="N116">
        <f>'raw phase counts ordered'!O120/'raw phase counts ordered'!$F120</f>
        <v>0</v>
      </c>
      <c r="O116">
        <f>'raw phase counts ordered'!P120/'raw phase counts ordered'!$F120</f>
        <v>0</v>
      </c>
      <c r="P116">
        <f>'raw phase counts ordered'!Q120/'raw phase counts ordered'!$F120</f>
        <v>0.93770764119601324</v>
      </c>
      <c r="Q116">
        <f>'raw phase counts ordered'!R120/'raw phase counts ordered'!$F120</f>
        <v>2.4916943521594683E-3</v>
      </c>
      <c r="R116">
        <f>'raw phase counts ordered'!S120/'raw phase counts ordered'!$F120</f>
        <v>5.5647840531561459E-2</v>
      </c>
      <c r="S116">
        <f>'raw phase counts ordered'!T120/'raw phase counts ordered'!$F120</f>
        <v>8.3056478405315617E-4</v>
      </c>
      <c r="T116">
        <f>'raw phase counts ordered'!U120/'raw phase counts ordered'!$F120</f>
        <v>0</v>
      </c>
      <c r="U116">
        <f>'raw phase counts ordered'!V120/'raw phase counts ordered'!$F120</f>
        <v>0</v>
      </c>
      <c r="V116">
        <f>'raw phase counts ordered'!W120/'raw phase counts ordered'!$F120</f>
        <v>0</v>
      </c>
      <c r="W116">
        <f>'raw phase counts ordered'!X120/'raw phase counts ordered'!$F120</f>
        <v>0</v>
      </c>
    </row>
    <row r="117" spans="1:23" x14ac:dyDescent="0.2">
      <c r="A117" t="str">
        <f>'raw phase counts ordered'!B121</f>
        <v>Moss-5185-t1-ps2A-c62-p2-masked</v>
      </c>
      <c r="B117" s="2" t="s">
        <v>222</v>
      </c>
      <c r="C117" t="s">
        <v>222</v>
      </c>
      <c r="D117" t="s">
        <v>20</v>
      </c>
      <c r="F117">
        <f>'raw phase counts ordered'!G121/'raw phase counts ordered'!$F121</f>
        <v>0.33583333333333332</v>
      </c>
      <c r="G117">
        <f>'raw phase counts ordered'!H121/'raw phase counts ordered'!$F121</f>
        <v>0</v>
      </c>
      <c r="H117">
        <f>'raw phase counts ordered'!I121/'raw phase counts ordered'!$F121</f>
        <v>0</v>
      </c>
      <c r="I117">
        <f>'raw phase counts ordered'!J121/'raw phase counts ordered'!$F121</f>
        <v>0</v>
      </c>
      <c r="J117">
        <f>'raw phase counts ordered'!K121/'raw phase counts ordered'!$F121</f>
        <v>0</v>
      </c>
      <c r="K117">
        <f>'raw phase counts ordered'!L121/'raw phase counts ordered'!$F121</f>
        <v>0</v>
      </c>
      <c r="L117">
        <f>'raw phase counts ordered'!M121/'raw phase counts ordered'!$F121</f>
        <v>0</v>
      </c>
      <c r="M117">
        <f>'raw phase counts ordered'!N121/'raw phase counts ordered'!$F121</f>
        <v>0</v>
      </c>
      <c r="N117">
        <f>'raw phase counts ordered'!O121/'raw phase counts ordered'!$F121</f>
        <v>0</v>
      </c>
      <c r="O117">
        <f>'raw phase counts ordered'!P121/'raw phase counts ordered'!$F121</f>
        <v>0</v>
      </c>
      <c r="P117">
        <f>'raw phase counts ordered'!Q121/'raw phase counts ordered'!$F121</f>
        <v>0</v>
      </c>
      <c r="Q117">
        <f>'raw phase counts ordered'!R121/'raw phase counts ordered'!$F121</f>
        <v>0.63416666666666666</v>
      </c>
      <c r="R117">
        <f>'raw phase counts ordered'!S121/'raw phase counts ordered'!$F121</f>
        <v>3.3333333333333335E-3</v>
      </c>
      <c r="S117">
        <f>'raw phase counts ordered'!T121/'raw phase counts ordered'!$F121</f>
        <v>2.6666666666666668E-2</v>
      </c>
      <c r="T117">
        <f>'raw phase counts ordered'!U121/'raw phase counts ordered'!$F121</f>
        <v>0</v>
      </c>
      <c r="U117">
        <f>'raw phase counts ordered'!V121/'raw phase counts ordered'!$F121</f>
        <v>0</v>
      </c>
      <c r="V117">
        <f>'raw phase counts ordered'!W121/'raw phase counts ordered'!$F121</f>
        <v>0</v>
      </c>
      <c r="W117">
        <f>'raw phase counts ordered'!X121/'raw phase counts ordered'!$F121</f>
        <v>0</v>
      </c>
    </row>
    <row r="118" spans="1:23" x14ac:dyDescent="0.2">
      <c r="A118" t="str">
        <f>'raw phase counts ordered'!B122</f>
        <v>Moss-5185-t1-ps2A-c40-p1-masked</v>
      </c>
      <c r="B118" s="2" t="s">
        <v>219</v>
      </c>
      <c r="C118" t="s">
        <v>219</v>
      </c>
      <c r="D118" t="s">
        <v>306</v>
      </c>
      <c r="E118" t="s">
        <v>20</v>
      </c>
      <c r="F118">
        <f>'raw phase counts ordered'!G122/'raw phase counts ordered'!$F122</f>
        <v>5.3441295546558708E-2</v>
      </c>
      <c r="G118">
        <f>'raw phase counts ordered'!H122/'raw phase counts ordered'!$F122</f>
        <v>0</v>
      </c>
      <c r="H118">
        <f>'raw phase counts ordered'!I122/'raw phase counts ordered'!$F122</f>
        <v>0</v>
      </c>
      <c r="I118">
        <f>'raw phase counts ordered'!J122/'raw phase counts ordered'!$F122</f>
        <v>0</v>
      </c>
      <c r="J118">
        <f>'raw phase counts ordered'!K122/'raw phase counts ordered'!$F122</f>
        <v>0</v>
      </c>
      <c r="K118">
        <f>'raw phase counts ordered'!L122/'raw phase counts ordered'!$F122</f>
        <v>0</v>
      </c>
      <c r="L118">
        <f>'raw phase counts ordered'!M122/'raw phase counts ordered'!$F122</f>
        <v>0</v>
      </c>
      <c r="M118">
        <f>'raw phase counts ordered'!N122/'raw phase counts ordered'!$F122</f>
        <v>0</v>
      </c>
      <c r="N118">
        <f>'raw phase counts ordered'!O122/'raw phase counts ordered'!$F122</f>
        <v>0</v>
      </c>
      <c r="O118">
        <f>'raw phase counts ordered'!P122/'raw phase counts ordered'!$F122</f>
        <v>0</v>
      </c>
      <c r="P118">
        <f>'raw phase counts ordered'!Q122/'raw phase counts ordered'!$F122</f>
        <v>0.41295546558704455</v>
      </c>
      <c r="Q118">
        <f>'raw phase counts ordered'!R122/'raw phase counts ordered'!$F122</f>
        <v>0.17165991902834007</v>
      </c>
      <c r="R118">
        <f>'raw phase counts ordered'!S122/'raw phase counts ordered'!$F122</f>
        <v>8.4210526315789472E-2</v>
      </c>
      <c r="S118">
        <f>'raw phase counts ordered'!T122/'raw phase counts ordered'!$F122</f>
        <v>0.27773279352226721</v>
      </c>
      <c r="T118">
        <f>'raw phase counts ordered'!U122/'raw phase counts ordered'!$F122</f>
        <v>0</v>
      </c>
      <c r="U118">
        <f>'raw phase counts ordered'!V122/'raw phase counts ordered'!$F122</f>
        <v>0</v>
      </c>
      <c r="V118">
        <f>'raw phase counts ordered'!W122/'raw phase counts ordered'!$F122</f>
        <v>0</v>
      </c>
      <c r="W118">
        <f>'raw phase counts ordered'!X122/'raw phase counts ordered'!$F122</f>
        <v>0</v>
      </c>
    </row>
    <row r="119" spans="1:23" x14ac:dyDescent="0.2">
      <c r="A119" t="str">
        <f>'raw phase counts ordered'!B123</f>
        <v>Moss-5185-t1-ps2A-c40-p2-masked</v>
      </c>
      <c r="B119" s="2" t="s">
        <v>218</v>
      </c>
      <c r="C119" t="s">
        <v>218</v>
      </c>
      <c r="D119" t="s">
        <v>293</v>
      </c>
      <c r="F119">
        <f>'raw phase counts ordered'!G123/'raw phase counts ordered'!$F123</f>
        <v>8.8996763754045308E-3</v>
      </c>
      <c r="G119">
        <f>'raw phase counts ordered'!H123/'raw phase counts ordered'!$F123</f>
        <v>0</v>
      </c>
      <c r="H119">
        <f>'raw phase counts ordered'!I123/'raw phase counts ordered'!$F123</f>
        <v>0</v>
      </c>
      <c r="I119">
        <f>'raw phase counts ordered'!J123/'raw phase counts ordered'!$F123</f>
        <v>0</v>
      </c>
      <c r="J119">
        <f>'raw phase counts ordered'!K123/'raw phase counts ordered'!$F123</f>
        <v>2.9935275080906147E-2</v>
      </c>
      <c r="K119">
        <f>'raw phase counts ordered'!L123/'raw phase counts ordered'!$F123</f>
        <v>0</v>
      </c>
      <c r="L119">
        <f>'raw phase counts ordered'!M123/'raw phase counts ordered'!$F123</f>
        <v>0</v>
      </c>
      <c r="M119">
        <f>'raw phase counts ordered'!N123/'raw phase counts ordered'!$F123</f>
        <v>0</v>
      </c>
      <c r="N119">
        <f>'raw phase counts ordered'!O123/'raw phase counts ordered'!$F123</f>
        <v>0</v>
      </c>
      <c r="O119">
        <f>'raw phase counts ordered'!P123/'raw phase counts ordered'!$F123</f>
        <v>0</v>
      </c>
      <c r="P119">
        <f>'raw phase counts ordered'!Q123/'raw phase counts ordered'!$F123</f>
        <v>0.96116504854368934</v>
      </c>
      <c r="Q119">
        <f>'raw phase counts ordered'!R123/'raw phase counts ordered'!$F123</f>
        <v>0</v>
      </c>
      <c r="R119">
        <f>'raw phase counts ordered'!S123/'raw phase counts ordered'!$F123</f>
        <v>0</v>
      </c>
      <c r="S119">
        <f>'raw phase counts ordered'!T123/'raw phase counts ordered'!$F123</f>
        <v>0</v>
      </c>
      <c r="T119">
        <f>'raw phase counts ordered'!U123/'raw phase counts ordered'!$F123</f>
        <v>0</v>
      </c>
      <c r="U119">
        <f>'raw phase counts ordered'!V123/'raw phase counts ordered'!$F123</f>
        <v>0</v>
      </c>
      <c r="V119">
        <f>'raw phase counts ordered'!W123/'raw phase counts ordered'!$F123</f>
        <v>0</v>
      </c>
      <c r="W119">
        <f>'raw phase counts ordered'!X123/'raw phase counts ordered'!$F123</f>
        <v>0</v>
      </c>
    </row>
    <row r="120" spans="1:23" x14ac:dyDescent="0.2">
      <c r="A120" t="str">
        <f>'raw phase counts ordered'!B124</f>
        <v>Moss-5185-t1-ps2A-c18-p0-masked</v>
      </c>
      <c r="B120" s="2" t="s">
        <v>221</v>
      </c>
      <c r="C120" t="s">
        <v>221</v>
      </c>
      <c r="D120" t="s">
        <v>354</v>
      </c>
      <c r="E120" t="s">
        <v>255</v>
      </c>
      <c r="F120">
        <f>'raw phase counts ordered'!G124/'raw phase counts ordered'!$F124</f>
        <v>0.11724137931034483</v>
      </c>
      <c r="G120">
        <f>'raw phase counts ordered'!H124/'raw phase counts ordered'!$F124</f>
        <v>0.19482758620689655</v>
      </c>
      <c r="H120">
        <f>'raw phase counts ordered'!I124/'raw phase counts ordered'!$F124</f>
        <v>0</v>
      </c>
      <c r="I120">
        <f>'raw phase counts ordered'!J124/'raw phase counts ordered'!$F124</f>
        <v>0</v>
      </c>
      <c r="J120">
        <f>'raw phase counts ordered'!K124/'raw phase counts ordered'!$F124</f>
        <v>0</v>
      </c>
      <c r="K120">
        <f>'raw phase counts ordered'!L124/'raw phase counts ordered'!$F124</f>
        <v>0</v>
      </c>
      <c r="L120">
        <f>'raw phase counts ordered'!M124/'raw phase counts ordered'!$F124</f>
        <v>0</v>
      </c>
      <c r="M120">
        <f>'raw phase counts ordered'!N124/'raw phase counts ordered'!$F124</f>
        <v>0</v>
      </c>
      <c r="N120">
        <f>'raw phase counts ordered'!O124/'raw phase counts ordered'!$F124</f>
        <v>0</v>
      </c>
      <c r="O120">
        <f>'raw phase counts ordered'!P124/'raw phase counts ordered'!$F124</f>
        <v>0</v>
      </c>
      <c r="P120">
        <f>'raw phase counts ordered'!Q124/'raw phase counts ordered'!$F124</f>
        <v>0</v>
      </c>
      <c r="Q120">
        <f>'raw phase counts ordered'!R124/'raw phase counts ordered'!$F124</f>
        <v>3.2758620689655175E-2</v>
      </c>
      <c r="R120">
        <f>'raw phase counts ordered'!S124/'raw phase counts ordered'!$F124</f>
        <v>0</v>
      </c>
      <c r="S120">
        <f>'raw phase counts ordered'!T124/'raw phase counts ordered'!$F124</f>
        <v>0.50862068965517238</v>
      </c>
      <c r="T120">
        <f>'raw phase counts ordered'!U124/'raw phase counts ordered'!$F124</f>
        <v>3.4482758620689655E-3</v>
      </c>
      <c r="U120">
        <f>'raw phase counts ordered'!V124/'raw phase counts ordered'!$F124</f>
        <v>0.14310344827586208</v>
      </c>
      <c r="V120">
        <f>'raw phase counts ordered'!W124/'raw phase counts ordered'!$F124</f>
        <v>0</v>
      </c>
      <c r="W120">
        <f>'raw phase counts ordered'!X124/'raw phase counts ordered'!$F124</f>
        <v>0</v>
      </c>
    </row>
    <row r="121" spans="1:23" x14ac:dyDescent="0.2">
      <c r="A121" t="str">
        <f>'raw phase counts ordered'!B125</f>
        <v>Moss-5185-t1-ps2A-c18-p1-masked</v>
      </c>
      <c r="B121" s="2" t="s">
        <v>221</v>
      </c>
      <c r="C121" t="s">
        <v>221</v>
      </c>
      <c r="D121" t="s">
        <v>355</v>
      </c>
      <c r="E121" t="s">
        <v>230</v>
      </c>
      <c r="F121">
        <f>'raw phase counts ordered'!G125/'raw phase counts ordered'!$F125</f>
        <v>0.13027916964924838</v>
      </c>
      <c r="G121">
        <f>'raw phase counts ordered'!H125/'raw phase counts ordered'!$F125</f>
        <v>0.14030064423765212</v>
      </c>
      <c r="H121">
        <f>'raw phase counts ordered'!I125/'raw phase counts ordered'!$F125</f>
        <v>0</v>
      </c>
      <c r="I121">
        <f>'raw phase counts ordered'!J125/'raw phase counts ordered'!$F125</f>
        <v>0</v>
      </c>
      <c r="J121">
        <f>'raw phase counts ordered'!K125/'raw phase counts ordered'!$F125</f>
        <v>0</v>
      </c>
      <c r="K121">
        <f>'raw phase counts ordered'!L125/'raw phase counts ordered'!$F125</f>
        <v>0</v>
      </c>
      <c r="L121">
        <f>'raw phase counts ordered'!M125/'raw phase counts ordered'!$F125</f>
        <v>9.591982820329277E-2</v>
      </c>
      <c r="M121">
        <f>'raw phase counts ordered'!N125/'raw phase counts ordered'!$F125</f>
        <v>0</v>
      </c>
      <c r="N121">
        <f>'raw phase counts ordered'!O125/'raw phase counts ordered'!$F125</f>
        <v>0</v>
      </c>
      <c r="O121">
        <f>'raw phase counts ordered'!P125/'raw phase counts ordered'!$F125</f>
        <v>0</v>
      </c>
      <c r="P121">
        <f>'raw phase counts ordered'!Q125/'raw phase counts ordered'!$F125</f>
        <v>0</v>
      </c>
      <c r="Q121">
        <f>'raw phase counts ordered'!R125/'raw phase counts ordered'!$F125</f>
        <v>4.1517537580529708E-2</v>
      </c>
      <c r="R121">
        <f>'raw phase counts ordered'!S125/'raw phase counts ordered'!$F125</f>
        <v>2.8632784538296348E-3</v>
      </c>
      <c r="S121">
        <f>'raw phase counts ordered'!T125/'raw phase counts ordered'!$F125</f>
        <v>0.3772369362920544</v>
      </c>
      <c r="T121">
        <f>'raw phase counts ordered'!U125/'raw phase counts ordered'!$F125</f>
        <v>7.3013600572655685E-2</v>
      </c>
      <c r="U121">
        <f>'raw phase counts ordered'!V125/'raw phase counts ordered'!$F125</f>
        <v>0.13886900501073729</v>
      </c>
      <c r="V121">
        <f>'raw phase counts ordered'!W125/'raw phase counts ordered'!$F125</f>
        <v>0</v>
      </c>
      <c r="W121">
        <f>'raw phase counts ordered'!X125/'raw phase counts ordered'!$F125</f>
        <v>0</v>
      </c>
    </row>
    <row r="122" spans="1:23" x14ac:dyDescent="0.2">
      <c r="A122" t="str">
        <f>'raw phase counts ordered'!B126</f>
        <v>Moss-5185-t1-ps2A-c18-r-masked</v>
      </c>
      <c r="B122" s="2" t="s">
        <v>221</v>
      </c>
      <c r="C122" t="s">
        <v>221</v>
      </c>
      <c r="D122" t="s">
        <v>356</v>
      </c>
      <c r="E122" t="s">
        <v>230</v>
      </c>
      <c r="F122">
        <f>'raw phase counts ordered'!G126/'raw phase counts ordered'!$F126</f>
        <v>0.20093135563987582</v>
      </c>
      <c r="G122">
        <f>'raw phase counts ordered'!H126/'raw phase counts ordered'!$F126</f>
        <v>3.3287340462228351E-2</v>
      </c>
      <c r="H122">
        <f>'raw phase counts ordered'!I126/'raw phase counts ordered'!$F126</f>
        <v>0</v>
      </c>
      <c r="I122">
        <f>'raw phase counts ordered'!J126/'raw phase counts ordered'!$F126</f>
        <v>0</v>
      </c>
      <c r="J122">
        <f>'raw phase counts ordered'!K126/'raw phase counts ordered'!$F126</f>
        <v>5.1741979993101071E-3</v>
      </c>
      <c r="K122">
        <f>'raw phase counts ordered'!L126/'raw phase counts ordered'!$F126</f>
        <v>0</v>
      </c>
      <c r="L122">
        <f>'raw phase counts ordered'!M126/'raw phase counts ordered'!$F126</f>
        <v>0</v>
      </c>
      <c r="M122">
        <f>'raw phase counts ordered'!N126/'raw phase counts ordered'!$F126</f>
        <v>0</v>
      </c>
      <c r="N122">
        <f>'raw phase counts ordered'!O126/'raw phase counts ordered'!$F126</f>
        <v>0</v>
      </c>
      <c r="O122">
        <f>'raw phase counts ordered'!P126/'raw phase counts ordered'!$F126</f>
        <v>0</v>
      </c>
      <c r="P122">
        <f>'raw phase counts ordered'!Q126/'raw phase counts ordered'!$F126</f>
        <v>4.1048637461193513E-2</v>
      </c>
      <c r="Q122">
        <f>'raw phase counts ordered'!R126/'raw phase counts ordered'!$F126</f>
        <v>0.1193515005174198</v>
      </c>
      <c r="R122">
        <f>'raw phase counts ordered'!S126/'raw phase counts ordered'!$F126</f>
        <v>0.13056226284925837</v>
      </c>
      <c r="S122">
        <f>'raw phase counts ordered'!T126/'raw phase counts ordered'!$F126</f>
        <v>0.39755087961365987</v>
      </c>
      <c r="T122">
        <f>'raw phase counts ordered'!U126/'raw phase counts ordered'!$F126</f>
        <v>6.0365643325284582E-3</v>
      </c>
      <c r="U122">
        <f>'raw phase counts ordered'!V126/'raw phase counts ordered'!$F126</f>
        <v>6.6057261124525701E-2</v>
      </c>
      <c r="V122">
        <f>'raw phase counts ordered'!W126/'raw phase counts ordered'!$F126</f>
        <v>0</v>
      </c>
      <c r="W122">
        <f>'raw phase counts ordered'!X126/'raw phase counts ordered'!$F126</f>
        <v>0</v>
      </c>
    </row>
    <row r="123" spans="1:23" x14ac:dyDescent="0.2">
      <c r="A123" t="str">
        <f>'raw phase counts ordered'!B127</f>
        <v>Moss-5185-t1-ps2A-c1-r-masked</v>
      </c>
      <c r="B123" s="2" t="s">
        <v>221</v>
      </c>
      <c r="C123" t="s">
        <v>221</v>
      </c>
      <c r="D123" t="s">
        <v>345</v>
      </c>
      <c r="E123" t="s">
        <v>255</v>
      </c>
      <c r="F123">
        <f>'raw phase counts ordered'!G127/'raw phase counts ordered'!$F127</f>
        <v>0.11330049261083744</v>
      </c>
      <c r="G123">
        <f>'raw phase counts ordered'!H127/'raw phase counts ordered'!$F127</f>
        <v>0.1667487684729064</v>
      </c>
      <c r="H123">
        <f>'raw phase counts ordered'!I127/'raw phase counts ordered'!$F127</f>
        <v>0</v>
      </c>
      <c r="I123">
        <f>'raw phase counts ordered'!J127/'raw phase counts ordered'!$F127</f>
        <v>0</v>
      </c>
      <c r="J123">
        <f>'raw phase counts ordered'!K127/'raw phase counts ordered'!$F127</f>
        <v>0.19359605911330049</v>
      </c>
      <c r="K123">
        <f>'raw phase counts ordered'!L127/'raw phase counts ordered'!$F127</f>
        <v>0</v>
      </c>
      <c r="L123">
        <f>'raw phase counts ordered'!M127/'raw phase counts ordered'!$F127</f>
        <v>0</v>
      </c>
      <c r="M123">
        <f>'raw phase counts ordered'!N127/'raw phase counts ordered'!$F127</f>
        <v>0</v>
      </c>
      <c r="N123">
        <f>'raw phase counts ordered'!O127/'raw phase counts ordered'!$F127</f>
        <v>0</v>
      </c>
      <c r="O123">
        <f>'raw phase counts ordered'!P127/'raw phase counts ordered'!$F127</f>
        <v>2.463054187192118E-4</v>
      </c>
      <c r="P123">
        <f>'raw phase counts ordered'!Q127/'raw phase counts ordered'!$F127</f>
        <v>5.9113300492610842E-3</v>
      </c>
      <c r="Q123">
        <f>'raw phase counts ordered'!R127/'raw phase counts ordered'!$F127</f>
        <v>2.7586206896551724E-2</v>
      </c>
      <c r="R123">
        <f>'raw phase counts ordered'!S127/'raw phase counts ordered'!$F127</f>
        <v>9.852216748768473E-3</v>
      </c>
      <c r="S123">
        <f>'raw phase counts ordered'!T127/'raw phase counts ordered'!$F127</f>
        <v>0.34778325123152709</v>
      </c>
      <c r="T123">
        <f>'raw phase counts ordered'!U127/'raw phase counts ordered'!$F127</f>
        <v>3.8423645320197042E-2</v>
      </c>
      <c r="U123">
        <f>'raw phase counts ordered'!V127/'raw phase counts ordered'!$F127</f>
        <v>9.6551724137931033E-2</v>
      </c>
      <c r="V123">
        <f>'raw phase counts ordered'!W127/'raw phase counts ordered'!$F127</f>
        <v>0</v>
      </c>
      <c r="W123">
        <f>'raw phase counts ordered'!X127/'raw phase counts ordered'!$F127</f>
        <v>0</v>
      </c>
    </row>
    <row r="124" spans="1:23" x14ac:dyDescent="0.2">
      <c r="A124" t="str">
        <f>'raw phase counts ordered'!B128</f>
        <v>Moss-5185-t1-ps2A-c4b-r-masked</v>
      </c>
      <c r="B124" s="2" t="s">
        <v>221</v>
      </c>
      <c r="C124" t="s">
        <v>221</v>
      </c>
      <c r="D124" t="s">
        <v>347</v>
      </c>
      <c r="E124" t="s">
        <v>255</v>
      </c>
      <c r="F124">
        <f>'raw phase counts ordered'!G128/'raw phase counts ordered'!$F128</f>
        <v>8.48E-2</v>
      </c>
      <c r="G124">
        <f>'raw phase counts ordered'!H128/'raw phase counts ordered'!$F128</f>
        <v>3.2000000000000002E-3</v>
      </c>
      <c r="H124">
        <f>'raw phase counts ordered'!I128/'raw phase counts ordered'!$F128</f>
        <v>0</v>
      </c>
      <c r="I124">
        <f>'raw phase counts ordered'!J128/'raw phase counts ordered'!$F128</f>
        <v>0</v>
      </c>
      <c r="J124">
        <f>'raw phase counts ordered'!K128/'raw phase counts ordered'!$F128</f>
        <v>0.60319999999999996</v>
      </c>
      <c r="K124">
        <f>'raw phase counts ordered'!L128/'raw phase counts ordered'!$F128</f>
        <v>0</v>
      </c>
      <c r="L124">
        <f>'raw phase counts ordered'!M128/'raw phase counts ordered'!$F128</f>
        <v>1.0666666666666667E-3</v>
      </c>
      <c r="M124">
        <f>'raw phase counts ordered'!N128/'raw phase counts ordered'!$F128</f>
        <v>0</v>
      </c>
      <c r="N124">
        <f>'raw phase counts ordered'!O128/'raw phase counts ordered'!$F128</f>
        <v>0</v>
      </c>
      <c r="O124">
        <f>'raw phase counts ordered'!P128/'raw phase counts ordered'!$F128</f>
        <v>0</v>
      </c>
      <c r="P124">
        <f>'raw phase counts ordered'!Q128/'raw phase counts ordered'!$F128</f>
        <v>0</v>
      </c>
      <c r="Q124">
        <f>'raw phase counts ordered'!R128/'raw phase counts ordered'!$F128</f>
        <v>2.6666666666666666E-3</v>
      </c>
      <c r="R124">
        <f>'raw phase counts ordered'!S128/'raw phase counts ordered'!$F128</f>
        <v>1.0666666666666667E-3</v>
      </c>
      <c r="S124">
        <f>'raw phase counts ordered'!T128/'raw phase counts ordered'!$F128</f>
        <v>0.15306666666666666</v>
      </c>
      <c r="T124">
        <f>'raw phase counts ordered'!U128/'raw phase counts ordered'!$F128</f>
        <v>0.13226666666666667</v>
      </c>
      <c r="U124">
        <f>'raw phase counts ordered'!V128/'raw phase counts ordered'!$F128</f>
        <v>1.8666666666666668E-2</v>
      </c>
      <c r="V124">
        <f>'raw phase counts ordered'!W128/'raw phase counts ordered'!$F128</f>
        <v>0</v>
      </c>
      <c r="W124">
        <f>'raw phase counts ordered'!X128/'raw phase counts ordered'!$F128</f>
        <v>0</v>
      </c>
    </row>
    <row r="125" spans="1:23" x14ac:dyDescent="0.2">
      <c r="A125" t="str">
        <f>'raw phase counts ordered'!B129</f>
        <v>Moss-5185-t1-ps2A-c5a-r-masked</v>
      </c>
      <c r="B125" s="2" t="s">
        <v>221</v>
      </c>
      <c r="C125" t="s">
        <v>221</v>
      </c>
      <c r="D125" t="s">
        <v>349</v>
      </c>
      <c r="E125" t="s">
        <v>255</v>
      </c>
      <c r="F125">
        <f>'raw phase counts ordered'!G129/'raw phase counts ordered'!$F129</f>
        <v>0.12371134020618557</v>
      </c>
      <c r="G125">
        <f>'raw phase counts ordered'!H129/'raw phase counts ordered'!$F129</f>
        <v>7.4297902595094209E-2</v>
      </c>
      <c r="H125">
        <f>'raw phase counts ordered'!I129/'raw phase counts ordered'!$F129</f>
        <v>0</v>
      </c>
      <c r="I125">
        <f>'raw phase counts ordered'!J129/'raw phase counts ordered'!$F129</f>
        <v>0</v>
      </c>
      <c r="J125">
        <f>'raw phase counts ordered'!K129/'raw phase counts ordered'!$F129</f>
        <v>3.199431212228937E-2</v>
      </c>
      <c r="K125">
        <f>'raw phase counts ordered'!L129/'raw phase counts ordered'!$F129</f>
        <v>0</v>
      </c>
      <c r="L125">
        <f>'raw phase counts ordered'!M129/'raw phase counts ordered'!$F129</f>
        <v>0</v>
      </c>
      <c r="M125">
        <f>'raw phase counts ordered'!N129/'raw phase counts ordered'!$F129</f>
        <v>0</v>
      </c>
      <c r="N125">
        <f>'raw phase counts ordered'!O129/'raw phase counts ordered'!$F129</f>
        <v>0</v>
      </c>
      <c r="O125">
        <f>'raw phase counts ordered'!P129/'raw phase counts ordered'!$F129</f>
        <v>0</v>
      </c>
      <c r="P125">
        <f>'raw phase counts ordered'!Q129/'raw phase counts ordered'!$F129</f>
        <v>2.8439388553146107E-3</v>
      </c>
      <c r="Q125">
        <f>'raw phase counts ordered'!R129/'raw phase counts ordered'!$F129</f>
        <v>5.3323853537148955E-2</v>
      </c>
      <c r="R125">
        <f>'raw phase counts ordered'!S129/'raw phase counts ordered'!$F129</f>
        <v>3.3060789193032347E-2</v>
      </c>
      <c r="S125">
        <f>'raw phase counts ordered'!T129/'raw phase counts ordered'!$F129</f>
        <v>0.40135087095627442</v>
      </c>
      <c r="T125">
        <f>'raw phase counts ordered'!U129/'raw phase counts ordered'!$F129</f>
        <v>1.5641663704230358E-2</v>
      </c>
      <c r="U125">
        <f>'raw phase counts ordered'!V129/'raw phase counts ordered'!$F129</f>
        <v>0.26377532883043014</v>
      </c>
      <c r="V125">
        <f>'raw phase counts ordered'!W129/'raw phase counts ordered'!$F129</f>
        <v>0</v>
      </c>
      <c r="W125">
        <f>'raw phase counts ordered'!X129/'raw phase counts ordered'!$F129</f>
        <v>0</v>
      </c>
    </row>
    <row r="126" spans="1:23" x14ac:dyDescent="0.2">
      <c r="A126" t="str">
        <f>'raw phase counts ordered'!B130</f>
        <v>Moss-5185-t1-ps2A-c5a-p1-masked</v>
      </c>
      <c r="B126" s="2" t="s">
        <v>221</v>
      </c>
      <c r="C126" t="s">
        <v>221</v>
      </c>
      <c r="D126" t="s">
        <v>348</v>
      </c>
      <c r="E126" t="s">
        <v>234</v>
      </c>
      <c r="F126">
        <f>'raw phase counts ordered'!G130/'raw phase counts ordered'!$F130</f>
        <v>0.32696546656869946</v>
      </c>
      <c r="G126">
        <f>'raw phase counts ordered'!H130/'raw phase counts ordered'!$F130</f>
        <v>2.1307861866274799E-2</v>
      </c>
      <c r="H126">
        <f>'raw phase counts ordered'!I130/'raw phase counts ordered'!$F130</f>
        <v>0</v>
      </c>
      <c r="I126">
        <f>'raw phase counts ordered'!J130/'raw phase counts ordered'!$F130</f>
        <v>0</v>
      </c>
      <c r="J126">
        <f>'raw phase counts ordered'!K130/'raw phase counts ordered'!$F130</f>
        <v>0</v>
      </c>
      <c r="K126">
        <f>'raw phase counts ordered'!L130/'raw phase counts ordered'!$F130</f>
        <v>0</v>
      </c>
      <c r="L126">
        <f>'raw phase counts ordered'!M130/'raw phase counts ordered'!$F130</f>
        <v>0</v>
      </c>
      <c r="M126">
        <f>'raw phase counts ordered'!N130/'raw phase counts ordered'!$F130</f>
        <v>0</v>
      </c>
      <c r="N126">
        <f>'raw phase counts ordered'!O130/'raw phase counts ordered'!$F130</f>
        <v>0</v>
      </c>
      <c r="O126">
        <f>'raw phase counts ordered'!P130/'raw phase counts ordered'!$F130</f>
        <v>0</v>
      </c>
      <c r="P126">
        <f>'raw phase counts ordered'!Q130/'raw phase counts ordered'!$F130</f>
        <v>0</v>
      </c>
      <c r="Q126">
        <f>'raw phase counts ordered'!R130/'raw phase counts ordered'!$F130</f>
        <v>0.15576781778104334</v>
      </c>
      <c r="R126">
        <f>'raw phase counts ordered'!S130/'raw phase counts ordered'!$F130</f>
        <v>0</v>
      </c>
      <c r="S126">
        <f>'raw phase counts ordered'!T130/'raw phase counts ordered'!$F130</f>
        <v>0.15723732549595884</v>
      </c>
      <c r="T126">
        <f>'raw phase counts ordered'!U130/'raw phase counts ordered'!$F130</f>
        <v>2.0573108008817047E-2</v>
      </c>
      <c r="U126">
        <f>'raw phase counts ordered'!V130/'raw phase counts ordered'!$F130</f>
        <v>0.31814842027920648</v>
      </c>
      <c r="V126">
        <f>'raw phase counts ordered'!W130/'raw phase counts ordered'!$F130</f>
        <v>0</v>
      </c>
      <c r="W126">
        <f>'raw phase counts ordered'!X130/'raw phase counts ordered'!$F130</f>
        <v>0</v>
      </c>
    </row>
    <row r="127" spans="1:23" x14ac:dyDescent="0.2">
      <c r="A127" t="str">
        <f>'raw phase counts ordered'!B131</f>
        <v>Moss-5185-t1-ps2A-c4a-p1-masked</v>
      </c>
      <c r="B127" s="2" t="s">
        <v>221</v>
      </c>
      <c r="C127" t="s">
        <v>221</v>
      </c>
      <c r="D127" t="s">
        <v>346</v>
      </c>
      <c r="E127" t="s">
        <v>230</v>
      </c>
      <c r="F127">
        <f>'raw phase counts ordered'!G131/'raw phase counts ordered'!$F131</f>
        <v>0.20370370370370369</v>
      </c>
      <c r="G127">
        <f>'raw phase counts ordered'!H131/'raw phase counts ordered'!$F131</f>
        <v>0</v>
      </c>
      <c r="H127">
        <f>'raw phase counts ordered'!I131/'raw phase counts ordered'!$F131</f>
        <v>0</v>
      </c>
      <c r="I127">
        <f>'raw phase counts ordered'!J131/'raw phase counts ordered'!$F131</f>
        <v>0</v>
      </c>
      <c r="J127">
        <f>'raw phase counts ordered'!K131/'raw phase counts ordered'!$F131</f>
        <v>0.52962962962962967</v>
      </c>
      <c r="K127">
        <f>'raw phase counts ordered'!L131/'raw phase counts ordered'!$F131</f>
        <v>0</v>
      </c>
      <c r="L127">
        <f>'raw phase counts ordered'!M131/'raw phase counts ordered'!$F131</f>
        <v>0</v>
      </c>
      <c r="M127">
        <f>'raw phase counts ordered'!N131/'raw phase counts ordered'!$F131</f>
        <v>0</v>
      </c>
      <c r="N127">
        <f>'raw phase counts ordered'!O131/'raw phase counts ordered'!$F131</f>
        <v>0</v>
      </c>
      <c r="O127">
        <f>'raw phase counts ordered'!P131/'raw phase counts ordered'!$F131</f>
        <v>0.20555555555555555</v>
      </c>
      <c r="P127">
        <f>'raw phase counts ordered'!Q131/'raw phase counts ordered'!$F131</f>
        <v>0</v>
      </c>
      <c r="Q127">
        <f>'raw phase counts ordered'!R131/'raw phase counts ordered'!$F131</f>
        <v>5.5555555555555558E-3</v>
      </c>
      <c r="R127">
        <f>'raw phase counts ordered'!S131/'raw phase counts ordered'!$F131</f>
        <v>0</v>
      </c>
      <c r="S127">
        <f>'raw phase counts ordered'!T131/'raw phase counts ordered'!$F131</f>
        <v>0</v>
      </c>
      <c r="T127">
        <f>'raw phase counts ordered'!U131/'raw phase counts ordered'!$F131</f>
        <v>1.8518518518518519E-3</v>
      </c>
      <c r="U127">
        <f>'raw phase counts ordered'!V131/'raw phase counts ordered'!$F131</f>
        <v>5.3703703703703705E-2</v>
      </c>
      <c r="V127">
        <f>'raw phase counts ordered'!W131/'raw phase counts ordered'!$F131</f>
        <v>0</v>
      </c>
      <c r="W127">
        <f>'raw phase counts ordered'!X131/'raw phase counts ordered'!$F131</f>
        <v>0</v>
      </c>
    </row>
    <row r="128" spans="1:23" x14ac:dyDescent="0.2">
      <c r="A128" t="str">
        <f>'raw phase counts ordered'!B132</f>
        <v>Moss-5185-t1-ps2A-c41-p1-masked</v>
      </c>
      <c r="B128" s="2" t="s">
        <v>219</v>
      </c>
      <c r="C128" t="s">
        <v>219</v>
      </c>
      <c r="D128" t="s">
        <v>364</v>
      </c>
      <c r="E128" t="s">
        <v>20</v>
      </c>
      <c r="F128">
        <f>'raw phase counts ordered'!G132/'raw phase counts ordered'!$F132</f>
        <v>3.1794095382286149E-2</v>
      </c>
      <c r="G128">
        <f>'raw phase counts ordered'!H132/'raw phase counts ordered'!$F132</f>
        <v>1.0598031794095382E-2</v>
      </c>
      <c r="H128">
        <f>'raw phase counts ordered'!I132/'raw phase counts ordered'!$F132</f>
        <v>4.4663133989401971E-2</v>
      </c>
      <c r="I128">
        <f>'raw phase counts ordered'!J132/'raw phase counts ordered'!$F132</f>
        <v>0</v>
      </c>
      <c r="J128">
        <f>'raw phase counts ordered'!K132/'raw phase counts ordered'!$F132</f>
        <v>0</v>
      </c>
      <c r="K128">
        <f>'raw phase counts ordered'!L132/'raw phase counts ordered'!$F132</f>
        <v>0</v>
      </c>
      <c r="L128">
        <f>'raw phase counts ordered'!M132/'raw phase counts ordered'!$F132</f>
        <v>0</v>
      </c>
      <c r="M128">
        <f>'raw phase counts ordered'!N132/'raw phase counts ordered'!$F132</f>
        <v>0</v>
      </c>
      <c r="N128">
        <f>'raw phase counts ordered'!O132/'raw phase counts ordered'!$F132</f>
        <v>0</v>
      </c>
      <c r="O128">
        <f>'raw phase counts ordered'!P132/'raw phase counts ordered'!$F132</f>
        <v>0</v>
      </c>
      <c r="P128">
        <f>'raw phase counts ordered'!Q132/'raw phase counts ordered'!$F132</f>
        <v>0.1506434519303558</v>
      </c>
      <c r="Q128">
        <f>'raw phase counts ordered'!R132/'raw phase counts ordered'!$F132</f>
        <v>3.936411809235428E-2</v>
      </c>
      <c r="R128">
        <f>'raw phase counts ordered'!S132/'raw phase counts ordered'!$F132</f>
        <v>0.61847085541256619</v>
      </c>
      <c r="S128">
        <f>'raw phase counts ordered'!T132/'raw phase counts ordered'!$F132</f>
        <v>0.10370931112793338</v>
      </c>
      <c r="T128">
        <f>'raw phase counts ordered'!U132/'raw phase counts ordered'!$F132</f>
        <v>0</v>
      </c>
      <c r="U128">
        <f>'raw phase counts ordered'!V132/'raw phase counts ordered'!$F132</f>
        <v>7.5700227100681302E-4</v>
      </c>
      <c r="V128">
        <f>'raw phase counts ordered'!W132/'raw phase counts ordered'!$F132</f>
        <v>0</v>
      </c>
      <c r="W128">
        <f>'raw phase counts ordered'!X132/'raw phase counts ordered'!$F132</f>
        <v>0</v>
      </c>
    </row>
    <row r="129" spans="1:23" x14ac:dyDescent="0.2">
      <c r="A129" t="str">
        <f>'raw phase counts ordered'!B133</f>
        <v>Moss-5185-t1-ps2A-c33-p1-masked</v>
      </c>
      <c r="B129" s="2" t="s">
        <v>221</v>
      </c>
      <c r="C129" t="s">
        <v>221</v>
      </c>
      <c r="D129" t="s">
        <v>360</v>
      </c>
      <c r="E129" t="s">
        <v>243</v>
      </c>
      <c r="F129">
        <f>'raw phase counts ordered'!G133/'raw phase counts ordered'!$F133</f>
        <v>0.15916722632639355</v>
      </c>
      <c r="G129">
        <f>'raw phase counts ordered'!H133/'raw phase counts ordered'!$F133</f>
        <v>6.7159167226326397E-4</v>
      </c>
      <c r="H129">
        <f>'raw phase counts ordered'!I133/'raw phase counts ordered'!$F133</f>
        <v>0</v>
      </c>
      <c r="I129">
        <f>'raw phase counts ordered'!J133/'raw phase counts ordered'!$F133</f>
        <v>0</v>
      </c>
      <c r="J129">
        <f>'raw phase counts ordered'!K133/'raw phase counts ordered'!$F133</f>
        <v>0</v>
      </c>
      <c r="K129">
        <f>'raw phase counts ordered'!L133/'raw phase counts ordered'!$F133</f>
        <v>0</v>
      </c>
      <c r="L129">
        <f>'raw phase counts ordered'!M133/'raw phase counts ordered'!$F133</f>
        <v>0</v>
      </c>
      <c r="M129">
        <f>'raw phase counts ordered'!N133/'raw phase counts ordered'!$F133</f>
        <v>0</v>
      </c>
      <c r="N129">
        <f>'raw phase counts ordered'!O133/'raw phase counts ordered'!$F133</f>
        <v>0</v>
      </c>
      <c r="O129">
        <f>'raw phase counts ordered'!P133/'raw phase counts ordered'!$F133</f>
        <v>0</v>
      </c>
      <c r="P129">
        <f>'raw phase counts ordered'!Q133/'raw phase counts ordered'!$F133</f>
        <v>4.0295500335795834E-3</v>
      </c>
      <c r="Q129">
        <f>'raw phase counts ordered'!R133/'raw phase counts ordered'!$F133</f>
        <v>7.7904633982538621E-2</v>
      </c>
      <c r="R129">
        <f>'raw phase counts ordered'!S133/'raw phase counts ordered'!$F133</f>
        <v>3.9623908663532575E-2</v>
      </c>
      <c r="S129">
        <f>'raw phase counts ordered'!T133/'raw phase counts ordered'!$F133</f>
        <v>0.50839489590329079</v>
      </c>
      <c r="T129">
        <f>'raw phase counts ordered'!U133/'raw phase counts ordered'!$F133</f>
        <v>1.3431833445265279E-3</v>
      </c>
      <c r="U129">
        <f>'raw phase counts ordered'!V133/'raw phase counts ordered'!$F133</f>
        <v>0.20886501007387509</v>
      </c>
      <c r="V129">
        <f>'raw phase counts ordered'!W133/'raw phase counts ordered'!$F133</f>
        <v>0</v>
      </c>
      <c r="W129">
        <f>'raw phase counts ordered'!X133/'raw phase counts ordered'!$F133</f>
        <v>0</v>
      </c>
    </row>
    <row r="130" spans="1:23" x14ac:dyDescent="0.2">
      <c r="A130" t="str">
        <f>'raw phase counts ordered'!B134</f>
        <v>Moss-5185-t1-ps2A-c19-p2-masked</v>
      </c>
      <c r="B130" s="2" t="s">
        <v>221</v>
      </c>
      <c r="C130" t="s">
        <v>221</v>
      </c>
      <c r="D130" t="s">
        <v>357</v>
      </c>
      <c r="E130" t="s">
        <v>230</v>
      </c>
      <c r="F130">
        <f>'raw phase counts ordered'!G134/'raw phase counts ordered'!$F134</f>
        <v>0.26862302483069977</v>
      </c>
      <c r="G130">
        <f>'raw phase counts ordered'!H134/'raw phase counts ordered'!$F134</f>
        <v>4.5146726862302479E-3</v>
      </c>
      <c r="H130">
        <f>'raw phase counts ordered'!I134/'raw phase counts ordered'!$F134</f>
        <v>0</v>
      </c>
      <c r="I130">
        <f>'raw phase counts ordered'!J134/'raw phase counts ordered'!$F134</f>
        <v>0</v>
      </c>
      <c r="J130">
        <f>'raw phase counts ordered'!K134/'raw phase counts ordered'!$F134</f>
        <v>6.5462753950338598E-2</v>
      </c>
      <c r="K130">
        <f>'raw phase counts ordered'!L134/'raw phase counts ordered'!$F134</f>
        <v>0</v>
      </c>
      <c r="L130">
        <f>'raw phase counts ordered'!M134/'raw phase counts ordered'!$F134</f>
        <v>0</v>
      </c>
      <c r="M130">
        <f>'raw phase counts ordered'!N134/'raw phase counts ordered'!$F134</f>
        <v>0</v>
      </c>
      <c r="N130">
        <f>'raw phase counts ordered'!O134/'raw phase counts ordered'!$F134</f>
        <v>0</v>
      </c>
      <c r="O130">
        <f>'raw phase counts ordered'!P134/'raw phase counts ordered'!$F134</f>
        <v>0</v>
      </c>
      <c r="P130">
        <f>'raw phase counts ordered'!Q134/'raw phase counts ordered'!$F134</f>
        <v>0</v>
      </c>
      <c r="Q130">
        <f>'raw phase counts ordered'!R134/'raw phase counts ordered'!$F134</f>
        <v>0.1489841986455982</v>
      </c>
      <c r="R130">
        <f>'raw phase counts ordered'!S134/'raw phase counts ordered'!$F134</f>
        <v>0</v>
      </c>
      <c r="S130">
        <f>'raw phase counts ordered'!T134/'raw phase counts ordered'!$F134</f>
        <v>0.24604966139954854</v>
      </c>
      <c r="T130">
        <f>'raw phase counts ordered'!U134/'raw phase counts ordered'!$F134</f>
        <v>2.0316027088036117E-2</v>
      </c>
      <c r="U130">
        <f>'raw phase counts ordered'!V134/'raw phase counts ordered'!$F134</f>
        <v>0.24604966139954854</v>
      </c>
      <c r="V130">
        <f>'raw phase counts ordered'!W134/'raw phase counts ordered'!$F134</f>
        <v>0</v>
      </c>
      <c r="W130">
        <f>'raw phase counts ordered'!X134/'raw phase counts ordered'!$F134</f>
        <v>0</v>
      </c>
    </row>
    <row r="131" spans="1:23" x14ac:dyDescent="0.2">
      <c r="A131" t="str">
        <f>'raw phase counts ordered'!B135</f>
        <v>Moss-5185-t1-ps2A-c19-p1-masked</v>
      </c>
      <c r="B131" s="2" t="s">
        <v>221</v>
      </c>
      <c r="C131" t="s">
        <v>221</v>
      </c>
      <c r="D131" t="s">
        <v>318</v>
      </c>
      <c r="E131" t="s">
        <v>255</v>
      </c>
      <c r="F131">
        <f>'raw phase counts ordered'!G135/'raw phase counts ordered'!$F135</f>
        <v>0.29954954954954954</v>
      </c>
      <c r="G131">
        <f>'raw phase counts ordered'!H135/'raw phase counts ordered'!$F135</f>
        <v>0</v>
      </c>
      <c r="H131">
        <f>'raw phase counts ordered'!I135/'raw phase counts ordered'!$F135</f>
        <v>0</v>
      </c>
      <c r="I131">
        <f>'raw phase counts ordered'!J135/'raw phase counts ordered'!$F135</f>
        <v>0</v>
      </c>
      <c r="J131">
        <f>'raw phase counts ordered'!K135/'raw phase counts ordered'!$F135</f>
        <v>0.46621621621621623</v>
      </c>
      <c r="K131">
        <f>'raw phase counts ordered'!L135/'raw phase counts ordered'!$F135</f>
        <v>0</v>
      </c>
      <c r="L131">
        <f>'raw phase counts ordered'!M135/'raw phase counts ordered'!$F135</f>
        <v>0</v>
      </c>
      <c r="M131">
        <f>'raw phase counts ordered'!N135/'raw phase counts ordered'!$F135</f>
        <v>0</v>
      </c>
      <c r="N131">
        <f>'raw phase counts ordered'!O135/'raw phase counts ordered'!$F135</f>
        <v>0</v>
      </c>
      <c r="O131">
        <f>'raw phase counts ordered'!P135/'raw phase counts ordered'!$F135</f>
        <v>0</v>
      </c>
      <c r="P131">
        <f>'raw phase counts ordered'!Q135/'raw phase counts ordered'!$F135</f>
        <v>0</v>
      </c>
      <c r="Q131">
        <f>'raw phase counts ordered'!R135/'raw phase counts ordered'!$F135</f>
        <v>5.4054054054054057E-2</v>
      </c>
      <c r="R131">
        <f>'raw phase counts ordered'!S135/'raw phase counts ordered'!$F135</f>
        <v>0</v>
      </c>
      <c r="S131">
        <f>'raw phase counts ordered'!T135/'raw phase counts ordered'!$F135</f>
        <v>1.1261261261261261E-2</v>
      </c>
      <c r="T131">
        <f>'raw phase counts ordered'!U135/'raw phase counts ordered'!$F135</f>
        <v>0.13288288288288289</v>
      </c>
      <c r="U131">
        <f>'raw phase counts ordered'!V135/'raw phase counts ordered'!$F135</f>
        <v>3.6036036036036036E-2</v>
      </c>
      <c r="V131">
        <f>'raw phase counts ordered'!W135/'raw phase counts ordered'!$F135</f>
        <v>0</v>
      </c>
      <c r="W131">
        <f>'raw phase counts ordered'!X135/'raw phase counts ordered'!$F135</f>
        <v>0</v>
      </c>
    </row>
    <row r="132" spans="1:23" x14ac:dyDescent="0.2">
      <c r="A132" t="str">
        <f>'raw phase counts ordered'!B136</f>
        <v>Moss-5185-t1-ps2A-c20-r-masked</v>
      </c>
      <c r="B132" s="2" t="s">
        <v>221</v>
      </c>
      <c r="C132" t="s">
        <v>221</v>
      </c>
      <c r="D132" t="s">
        <v>358</v>
      </c>
      <c r="E132" t="s">
        <v>234</v>
      </c>
      <c r="F132">
        <f>'raw phase counts ordered'!G136/'raw phase counts ordered'!$F136</f>
        <v>0.25362318840579712</v>
      </c>
      <c r="G132">
        <f>'raw phase counts ordered'!H136/'raw phase counts ordered'!$F136</f>
        <v>9.22266139657444E-3</v>
      </c>
      <c r="H132">
        <f>'raw phase counts ordered'!I136/'raw phase counts ordered'!$F136</f>
        <v>0</v>
      </c>
      <c r="I132">
        <f>'raw phase counts ordered'!J136/'raw phase counts ordered'!$F136</f>
        <v>0</v>
      </c>
      <c r="J132">
        <f>'raw phase counts ordered'!K136/'raw phase counts ordered'!$F136</f>
        <v>0.2134387351778656</v>
      </c>
      <c r="K132">
        <f>'raw phase counts ordered'!L136/'raw phase counts ordered'!$F136</f>
        <v>0</v>
      </c>
      <c r="L132">
        <f>'raw phase counts ordered'!M136/'raw phase counts ordered'!$F136</f>
        <v>0</v>
      </c>
      <c r="M132">
        <f>'raw phase counts ordered'!N136/'raw phase counts ordered'!$F136</f>
        <v>0</v>
      </c>
      <c r="N132">
        <f>'raw phase counts ordered'!O136/'raw phase counts ordered'!$F136</f>
        <v>0</v>
      </c>
      <c r="O132">
        <f>'raw phase counts ordered'!P136/'raw phase counts ordered'!$F136</f>
        <v>0</v>
      </c>
      <c r="P132">
        <f>'raw phase counts ordered'!Q136/'raw phase counts ordered'!$F136</f>
        <v>1.3175230566534915E-3</v>
      </c>
      <c r="Q132">
        <f>'raw phase counts ordered'!R136/'raw phase counts ordered'!$F136</f>
        <v>3.2279314888010543E-2</v>
      </c>
      <c r="R132">
        <f>'raw phase counts ordered'!S136/'raw phase counts ordered'!$F136</f>
        <v>3.2938076416337285E-3</v>
      </c>
      <c r="S132">
        <f>'raw phase counts ordered'!T136/'raw phase counts ordered'!$F136</f>
        <v>0.36363636363636365</v>
      </c>
      <c r="T132">
        <f>'raw phase counts ordered'!U136/'raw phase counts ordered'!$F136</f>
        <v>0.10276679841897234</v>
      </c>
      <c r="U132">
        <f>'raw phase counts ordered'!V136/'raw phase counts ordered'!$F136</f>
        <v>2.0421607378129116E-2</v>
      </c>
      <c r="V132">
        <f>'raw phase counts ordered'!W136/'raw phase counts ordered'!$F136</f>
        <v>0</v>
      </c>
      <c r="W132">
        <f>'raw phase counts ordered'!X136/'raw phase counts ordered'!$F136</f>
        <v>0</v>
      </c>
    </row>
    <row r="133" spans="1:23" x14ac:dyDescent="0.2">
      <c r="A133" t="str">
        <f>'raw phase counts ordered'!B137</f>
        <v>Moss-5185-t1-ps2A-c13-r-masked</v>
      </c>
      <c r="B133" s="2" t="s">
        <v>221</v>
      </c>
      <c r="C133" t="s">
        <v>221</v>
      </c>
      <c r="D133" t="s">
        <v>352</v>
      </c>
      <c r="E133" t="s">
        <v>230</v>
      </c>
      <c r="F133">
        <f>'raw phase counts ordered'!G137/'raw phase counts ordered'!$F137</f>
        <v>9.4321914594087286E-2</v>
      </c>
      <c r="G133">
        <f>'raw phase counts ordered'!H137/'raw phase counts ordered'!$F137</f>
        <v>2.346316283435007E-3</v>
      </c>
      <c r="H133">
        <f>'raw phase counts ordered'!I137/'raw phase counts ordered'!$F137</f>
        <v>0</v>
      </c>
      <c r="I133">
        <f>'raw phase counts ordered'!J137/'raw phase counts ordered'!$F137</f>
        <v>8.9160018770530272E-3</v>
      </c>
      <c r="J133">
        <f>'raw phase counts ordered'!K137/'raw phase counts ordered'!$F137</f>
        <v>0.70342562177381507</v>
      </c>
      <c r="K133">
        <f>'raw phase counts ordered'!L137/'raw phase counts ordered'!$F137</f>
        <v>0</v>
      </c>
      <c r="L133">
        <f>'raw phase counts ordered'!M137/'raw phase counts ordered'!$F137</f>
        <v>1.0793054903801032E-2</v>
      </c>
      <c r="M133">
        <f>'raw phase counts ordered'!N137/'raw phase counts ordered'!$F137</f>
        <v>0</v>
      </c>
      <c r="N133">
        <f>'raw phase counts ordered'!O137/'raw phase counts ordered'!$F137</f>
        <v>0</v>
      </c>
      <c r="O133">
        <f>'raw phase counts ordered'!P137/'raw phase counts ordered'!$F137</f>
        <v>0</v>
      </c>
      <c r="P133">
        <f>'raw phase counts ordered'!Q137/'raw phase counts ordered'!$F137</f>
        <v>5.6311590802440173E-3</v>
      </c>
      <c r="Q133">
        <f>'raw phase counts ordered'!R137/'raw phase counts ordered'!$F137</f>
        <v>1.360863444392304E-2</v>
      </c>
      <c r="R133">
        <f>'raw phase counts ordered'!S137/'raw phase counts ordered'!$F137</f>
        <v>2.2055373064289067E-2</v>
      </c>
      <c r="S133">
        <f>'raw phase counts ordered'!T137/'raw phase counts ordered'!$F137</f>
        <v>0.12247770999530737</v>
      </c>
      <c r="T133">
        <f>'raw phase counts ordered'!U137/'raw phase counts ordered'!$F137</f>
        <v>0</v>
      </c>
      <c r="U133">
        <f>'raw phase counts ordered'!V137/'raw phase counts ordered'!$F137</f>
        <v>1.642421398404505E-2</v>
      </c>
      <c r="V133">
        <f>'raw phase counts ordered'!W137/'raw phase counts ordered'!$F137</f>
        <v>0</v>
      </c>
      <c r="W133">
        <f>'raw phase counts ordered'!X137/'raw phase counts ordered'!$F137</f>
        <v>0</v>
      </c>
    </row>
    <row r="134" spans="1:23" x14ac:dyDescent="0.2">
      <c r="A134" t="str">
        <f>'raw phase counts ordered'!B138</f>
        <v>Moss-5185-t1-ps2A-c14-r-masked</v>
      </c>
      <c r="B134" s="2" t="s">
        <v>221</v>
      </c>
      <c r="C134" t="s">
        <v>221</v>
      </c>
      <c r="D134" t="s">
        <v>353</v>
      </c>
      <c r="E134" t="s">
        <v>255</v>
      </c>
      <c r="F134">
        <f>'raw phase counts ordered'!G138/'raw phase counts ordered'!$F138</f>
        <v>0.168853591160221</v>
      </c>
      <c r="G134">
        <f>'raw phase counts ordered'!H138/'raw phase counts ordered'!$F138</f>
        <v>6.2154696132596682E-3</v>
      </c>
      <c r="H134">
        <f>'raw phase counts ordered'!I138/'raw phase counts ordered'!$F138</f>
        <v>0</v>
      </c>
      <c r="I134">
        <f>'raw phase counts ordered'!J138/'raw phase counts ordered'!$F138</f>
        <v>0</v>
      </c>
      <c r="J134">
        <f>'raw phase counts ordered'!K138/'raw phase counts ordered'!$F138</f>
        <v>0.42299723756906077</v>
      </c>
      <c r="K134">
        <f>'raw phase counts ordered'!L138/'raw phase counts ordered'!$F138</f>
        <v>0</v>
      </c>
      <c r="L134">
        <f>'raw phase counts ordered'!M138/'raw phase counts ordered'!$F138</f>
        <v>0</v>
      </c>
      <c r="M134">
        <f>'raw phase counts ordered'!N138/'raw phase counts ordered'!$F138</f>
        <v>0</v>
      </c>
      <c r="N134">
        <f>'raw phase counts ordered'!O138/'raw phase counts ordered'!$F138</f>
        <v>0</v>
      </c>
      <c r="O134">
        <f>'raw phase counts ordered'!P138/'raw phase counts ordered'!$F138</f>
        <v>3.453038674033149E-4</v>
      </c>
      <c r="P134">
        <f>'raw phase counts ordered'!Q138/'raw phase counts ordered'!$F138</f>
        <v>3.453038674033149E-4</v>
      </c>
      <c r="Q134">
        <f>'raw phase counts ordered'!R138/'raw phase counts ordered'!$F138</f>
        <v>3.6256906077348064E-2</v>
      </c>
      <c r="R134">
        <f>'raw phase counts ordered'!S138/'raw phase counts ordered'!$F138</f>
        <v>2.0718232044198894E-3</v>
      </c>
      <c r="S134">
        <f>'raw phase counts ordered'!T138/'raw phase counts ordered'!$F138</f>
        <v>0.24827348066298344</v>
      </c>
      <c r="T134">
        <f>'raw phase counts ordered'!U138/'raw phase counts ordered'!$F138</f>
        <v>9.4267955801104975E-2</v>
      </c>
      <c r="U134">
        <f>'raw phase counts ordered'!V138/'raw phase counts ordered'!$F138</f>
        <v>2.037292817679558E-2</v>
      </c>
      <c r="V134">
        <f>'raw phase counts ordered'!W138/'raw phase counts ordered'!$F138</f>
        <v>0</v>
      </c>
      <c r="W134">
        <f>'raw phase counts ordered'!X138/'raw phase counts ordered'!$F138</f>
        <v>0</v>
      </c>
    </row>
    <row r="135" spans="1:23" x14ac:dyDescent="0.2">
      <c r="A135" t="str">
        <f>'raw phase counts ordered'!B139</f>
        <v>Moss-5185-t1-ps2A-c17-p1-masked</v>
      </c>
      <c r="B135" s="2" t="s">
        <v>221</v>
      </c>
      <c r="C135" t="s">
        <v>221</v>
      </c>
      <c r="D135" t="s">
        <v>348</v>
      </c>
      <c r="E135" t="s">
        <v>322</v>
      </c>
      <c r="F135">
        <f>'raw phase counts ordered'!G139/'raw phase counts ordered'!$F139</f>
        <v>8.1617086193745234E-2</v>
      </c>
      <c r="G135">
        <f>'raw phase counts ordered'!H139/'raw phase counts ordered'!$F139</f>
        <v>8.3905415713196027E-2</v>
      </c>
      <c r="H135">
        <f>'raw phase counts ordered'!I139/'raw phase counts ordered'!$F139</f>
        <v>0</v>
      </c>
      <c r="I135">
        <f>'raw phase counts ordered'!J139/'raw phase counts ordered'!$F139</f>
        <v>0</v>
      </c>
      <c r="J135">
        <f>'raw phase counts ordered'!K139/'raw phase counts ordered'!$F139</f>
        <v>7.6277650648360028E-3</v>
      </c>
      <c r="K135">
        <f>'raw phase counts ordered'!L139/'raw phase counts ordered'!$F139</f>
        <v>0</v>
      </c>
      <c r="L135">
        <f>'raw phase counts ordered'!M139/'raw phase counts ordered'!$F139</f>
        <v>0</v>
      </c>
      <c r="M135">
        <f>'raw phase counts ordered'!N139/'raw phase counts ordered'!$F139</f>
        <v>0</v>
      </c>
      <c r="N135">
        <f>'raw phase counts ordered'!O139/'raw phase counts ordered'!$F139</f>
        <v>0</v>
      </c>
      <c r="O135">
        <f>'raw phase counts ordered'!P139/'raw phase counts ordered'!$F139</f>
        <v>0</v>
      </c>
      <c r="P135">
        <f>'raw phase counts ordered'!Q139/'raw phase counts ordered'!$F139</f>
        <v>0</v>
      </c>
      <c r="Q135">
        <f>'raw phase counts ordered'!R139/'raw phase counts ordered'!$F139</f>
        <v>0.11670480549199085</v>
      </c>
      <c r="R135">
        <f>'raw phase counts ordered'!S139/'raw phase counts ordered'!$F139</f>
        <v>3.8138825324180014E-3</v>
      </c>
      <c r="S135">
        <f>'raw phase counts ordered'!T139/'raw phase counts ordered'!$F139</f>
        <v>0.26849733028222733</v>
      </c>
      <c r="T135">
        <f>'raw phase counts ordered'!U139/'raw phase counts ordered'!$F139</f>
        <v>1.8306636155606407E-2</v>
      </c>
      <c r="U135">
        <f>'raw phase counts ordered'!V139/'raw phase counts ordered'!$F139</f>
        <v>0.41952707856598015</v>
      </c>
      <c r="V135">
        <f>'raw phase counts ordered'!W139/'raw phase counts ordered'!$F139</f>
        <v>0</v>
      </c>
      <c r="W135">
        <f>'raw phase counts ordered'!X139/'raw phase counts ordered'!$F139</f>
        <v>0</v>
      </c>
    </row>
    <row r="136" spans="1:23" x14ac:dyDescent="0.2">
      <c r="A136" t="str">
        <f>'raw phase counts ordered'!B140</f>
        <v>Colony-4595-t3-ps2A-c18-r-masked</v>
      </c>
      <c r="B136" s="2" t="s">
        <v>221</v>
      </c>
      <c r="C136" t="s">
        <v>221</v>
      </c>
      <c r="D136" t="s">
        <v>285</v>
      </c>
      <c r="E136" t="s">
        <v>10</v>
      </c>
      <c r="F136">
        <f>'raw phase counts ordered'!G140/'raw phase counts ordered'!$F140</f>
        <v>0.13344094700026904</v>
      </c>
      <c r="G136">
        <f>'raw phase counts ordered'!H140/'raw phase counts ordered'!$F140</f>
        <v>2.4482109227871938E-2</v>
      </c>
      <c r="H136">
        <f>'raw phase counts ordered'!I140/'raw phase counts ordered'!$F140</f>
        <v>0</v>
      </c>
      <c r="I136">
        <f>'raw phase counts ordered'!J140/'raw phase counts ordered'!$F140</f>
        <v>0</v>
      </c>
      <c r="J136">
        <f>'raw phase counts ordered'!K140/'raw phase counts ordered'!$F140</f>
        <v>0.62200699488835087</v>
      </c>
      <c r="K136">
        <f>'raw phase counts ordered'!L140/'raw phase counts ordered'!$F140</f>
        <v>0</v>
      </c>
      <c r="L136">
        <f>'raw phase counts ordered'!M140/'raw phase counts ordered'!$F140</f>
        <v>5.9187516814635461E-3</v>
      </c>
      <c r="M136">
        <f>'raw phase counts ordered'!N140/'raw phase counts ordered'!$F140</f>
        <v>0</v>
      </c>
      <c r="N136">
        <f>'raw phase counts ordered'!O140/'raw phase counts ordered'!$F140</f>
        <v>0</v>
      </c>
      <c r="O136">
        <f>'raw phase counts ordered'!P140/'raw phase counts ordered'!$F140</f>
        <v>0</v>
      </c>
      <c r="P136">
        <f>'raw phase counts ordered'!Q140/'raw phase counts ordered'!$F140</f>
        <v>8.8781275221953195E-3</v>
      </c>
      <c r="Q136">
        <f>'raw phase counts ordered'!R140/'raw phase counts ordered'!$F140</f>
        <v>1.2644605864944848E-2</v>
      </c>
      <c r="R136">
        <f>'raw phase counts ordered'!S140/'raw phase counts ordered'!$F140</f>
        <v>2.2867904223836426E-2</v>
      </c>
      <c r="S136">
        <f>'raw phase counts ordered'!T140/'raw phase counts ordered'!$F140</f>
        <v>0.10761366693570083</v>
      </c>
      <c r="T136">
        <f>'raw phase counts ordered'!U140/'raw phase counts ordered'!$F140</f>
        <v>6.187785848802798E-2</v>
      </c>
      <c r="U136">
        <f>'raw phase counts ordered'!V140/'raw phase counts ordered'!$F140</f>
        <v>2.6903416733925207E-4</v>
      </c>
      <c r="V136">
        <f>'raw phase counts ordered'!W140/'raw phase counts ordered'!$F140</f>
        <v>0</v>
      </c>
      <c r="W136">
        <f>'raw phase counts ordered'!X140/'raw phase counts ordered'!$F140</f>
        <v>0</v>
      </c>
    </row>
    <row r="137" spans="1:23" x14ac:dyDescent="0.2">
      <c r="A137" t="str">
        <f>'raw phase counts ordered'!B141</f>
        <v>Colony-4595-t3-ps2A-c19-r-masked</v>
      </c>
      <c r="B137" s="2" t="s">
        <v>221</v>
      </c>
      <c r="C137" t="s">
        <v>221</v>
      </c>
      <c r="D137" t="s">
        <v>286</v>
      </c>
      <c r="E137" t="s">
        <v>287</v>
      </c>
      <c r="F137">
        <f>'raw phase counts ordered'!G141/'raw phase counts ordered'!$F141</f>
        <v>0.15389408099688473</v>
      </c>
      <c r="G137">
        <f>'raw phase counts ordered'!H141/'raw phase counts ordered'!$F141</f>
        <v>9.5015576323987536E-2</v>
      </c>
      <c r="H137">
        <f>'raw phase counts ordered'!I141/'raw phase counts ordered'!$F141</f>
        <v>0</v>
      </c>
      <c r="I137">
        <f>'raw phase counts ordered'!J141/'raw phase counts ordered'!$F141</f>
        <v>0</v>
      </c>
      <c r="J137">
        <f>'raw phase counts ordered'!K141/'raw phase counts ordered'!$F141</f>
        <v>0.50436137071651088</v>
      </c>
      <c r="K137">
        <f>'raw phase counts ordered'!L141/'raw phase counts ordered'!$F141</f>
        <v>0</v>
      </c>
      <c r="L137">
        <f>'raw phase counts ordered'!M141/'raw phase counts ordered'!$F141</f>
        <v>2.4922118380062306E-3</v>
      </c>
      <c r="M137">
        <f>'raw phase counts ordered'!N141/'raw phase counts ordered'!$F141</f>
        <v>0</v>
      </c>
      <c r="N137">
        <f>'raw phase counts ordered'!O141/'raw phase counts ordered'!$F141</f>
        <v>0</v>
      </c>
      <c r="O137">
        <f>'raw phase counts ordered'!P141/'raw phase counts ordered'!$F141</f>
        <v>0</v>
      </c>
      <c r="P137">
        <f>'raw phase counts ordered'!Q141/'raw phase counts ordered'!$F141</f>
        <v>0</v>
      </c>
      <c r="Q137">
        <f>'raw phase counts ordered'!R141/'raw phase counts ordered'!$F141</f>
        <v>4.3302180685358259E-2</v>
      </c>
      <c r="R137">
        <f>'raw phase counts ordered'!S141/'raw phase counts ordered'!$F141</f>
        <v>9.657320872274144E-3</v>
      </c>
      <c r="S137">
        <f>'raw phase counts ordered'!T141/'raw phase counts ordered'!$F141</f>
        <v>0.15109034267912771</v>
      </c>
      <c r="T137">
        <f>'raw phase counts ordered'!U141/'raw phase counts ordered'!$F141</f>
        <v>3.8006230529595016E-2</v>
      </c>
      <c r="U137">
        <f>'raw phase counts ordered'!V141/'raw phase counts ordered'!$F141</f>
        <v>2.1806853582554517E-3</v>
      </c>
      <c r="V137">
        <f>'raw phase counts ordered'!W141/'raw phase counts ordered'!$F141</f>
        <v>0</v>
      </c>
      <c r="W137">
        <f>'raw phase counts ordered'!X141/'raw phase counts ordered'!$F141</f>
        <v>0</v>
      </c>
    </row>
    <row r="138" spans="1:23" x14ac:dyDescent="0.2">
      <c r="A138" t="str">
        <f>'raw phase counts ordered'!B142</f>
        <v>Colony-4595-t3-ps2A-c5a-p1-masked</v>
      </c>
      <c r="B138" s="2" t="s">
        <v>221</v>
      </c>
      <c r="C138" t="s">
        <v>221</v>
      </c>
      <c r="D138" t="s">
        <v>270</v>
      </c>
      <c r="E138" t="s">
        <v>271</v>
      </c>
      <c r="F138">
        <f>'raw phase counts ordered'!G142/'raw phase counts ordered'!$F142</f>
        <v>0.24674434544208362</v>
      </c>
      <c r="G138">
        <f>'raw phase counts ordered'!H142/'raw phase counts ordered'!$F142</f>
        <v>2.604523646333105E-2</v>
      </c>
      <c r="H138">
        <f>'raw phase counts ordered'!I142/'raw phase counts ordered'!$F142</f>
        <v>0</v>
      </c>
      <c r="I138">
        <f>'raw phase counts ordered'!J142/'raw phase counts ordered'!$F142</f>
        <v>0</v>
      </c>
      <c r="J138">
        <f>'raw phase counts ordered'!K142/'raw phase counts ordered'!$F142</f>
        <v>0.12885538039753255</v>
      </c>
      <c r="K138">
        <f>'raw phase counts ordered'!L142/'raw phase counts ordered'!$F142</f>
        <v>0</v>
      </c>
      <c r="L138">
        <f>'raw phase counts ordered'!M142/'raw phase counts ordered'!$F142</f>
        <v>6.8540095956134339E-3</v>
      </c>
      <c r="M138">
        <f>'raw phase counts ordered'!N142/'raw phase counts ordered'!$F142</f>
        <v>0</v>
      </c>
      <c r="N138">
        <f>'raw phase counts ordered'!O142/'raw phase counts ordered'!$F142</f>
        <v>0</v>
      </c>
      <c r="O138">
        <f>'raw phase counts ordered'!P142/'raw phase counts ordered'!$F142</f>
        <v>0</v>
      </c>
      <c r="P138">
        <f>'raw phase counts ordered'!Q142/'raw phase counts ordered'!$F142</f>
        <v>0</v>
      </c>
      <c r="Q138">
        <f>'raw phase counts ordered'!R142/'raw phase counts ordered'!$F142</f>
        <v>8.704592186429061E-2</v>
      </c>
      <c r="R138">
        <f>'raw phase counts ordered'!S142/'raw phase counts ordered'!$F142</f>
        <v>1.7135023989033583E-2</v>
      </c>
      <c r="S138">
        <f>'raw phase counts ordered'!T142/'raw phase counts ordered'!$F142</f>
        <v>0.39410555174777245</v>
      </c>
      <c r="T138">
        <f>'raw phase counts ordered'!U142/'raw phase counts ordered'!$F142</f>
        <v>8.2248115147361203E-2</v>
      </c>
      <c r="U138">
        <f>'raw phase counts ordered'!V142/'raw phase counts ordered'!$F142</f>
        <v>1.0966415352981495E-2</v>
      </c>
      <c r="V138">
        <f>'raw phase counts ordered'!W142/'raw phase counts ordered'!$F142</f>
        <v>0</v>
      </c>
      <c r="W138">
        <f>'raw phase counts ordered'!X142/'raw phase counts ordered'!$F142</f>
        <v>0</v>
      </c>
    </row>
    <row r="139" spans="1:23" x14ac:dyDescent="0.2">
      <c r="A139" t="str">
        <f>'raw phase counts ordered'!B143</f>
        <v>Colony-4595-t3-ps2A-c5a-p2-masked</v>
      </c>
      <c r="B139" s="2" t="s">
        <v>221</v>
      </c>
      <c r="C139" t="s">
        <v>221</v>
      </c>
      <c r="D139" t="s">
        <v>272</v>
      </c>
      <c r="E139" t="s">
        <v>230</v>
      </c>
      <c r="F139">
        <f>'raw phase counts ordered'!G143/'raw phase counts ordered'!$F143</f>
        <v>0.15105946684894053</v>
      </c>
      <c r="G139">
        <f>'raw phase counts ordered'!H143/'raw phase counts ordered'!$F143</f>
        <v>2.8024606971975393E-2</v>
      </c>
      <c r="H139">
        <f>'raw phase counts ordered'!I143/'raw phase counts ordered'!$F143</f>
        <v>0</v>
      </c>
      <c r="I139">
        <f>'raw phase counts ordered'!J143/'raw phase counts ordered'!$F143</f>
        <v>0</v>
      </c>
      <c r="J139">
        <f>'raw phase counts ordered'!K143/'raw phase counts ordered'!$F143</f>
        <v>4.8530416951469584E-2</v>
      </c>
      <c r="K139">
        <f>'raw phase counts ordered'!L143/'raw phase counts ordered'!$F143</f>
        <v>0</v>
      </c>
      <c r="L139">
        <f>'raw phase counts ordered'!M143/'raw phase counts ordered'!$F143</f>
        <v>6.8352699931647304E-2</v>
      </c>
      <c r="M139">
        <f>'raw phase counts ordered'!N143/'raw phase counts ordered'!$F143</f>
        <v>0</v>
      </c>
      <c r="N139">
        <f>'raw phase counts ordered'!O143/'raw phase counts ordered'!$F143</f>
        <v>0</v>
      </c>
      <c r="O139">
        <f>'raw phase counts ordered'!P143/'raw phase counts ordered'!$F143</f>
        <v>0</v>
      </c>
      <c r="P139">
        <f>'raw phase counts ordered'!Q143/'raw phase counts ordered'!$F143</f>
        <v>0</v>
      </c>
      <c r="Q139">
        <f>'raw phase counts ordered'!R143/'raw phase counts ordered'!$F143</f>
        <v>7.792207792207792E-2</v>
      </c>
      <c r="R139">
        <f>'raw phase counts ordered'!S143/'raw phase counts ordered'!$F143</f>
        <v>1.3670539986329461E-3</v>
      </c>
      <c r="S139">
        <f>'raw phase counts ordered'!T143/'raw phase counts ordered'!$F143</f>
        <v>0.42173615857826385</v>
      </c>
      <c r="T139">
        <f>'raw phase counts ordered'!U143/'raw phase counts ordered'!$F143</f>
        <v>0.18045112781954886</v>
      </c>
      <c r="U139">
        <f>'raw phase counts ordered'!V143/'raw phase counts ordered'!$F143</f>
        <v>2.2556390977443608E-2</v>
      </c>
      <c r="V139">
        <f>'raw phase counts ordered'!W143/'raw phase counts ordered'!$F143</f>
        <v>0</v>
      </c>
      <c r="W139">
        <f>'raw phase counts ordered'!X143/'raw phase counts ordered'!$F143</f>
        <v>0</v>
      </c>
    </row>
    <row r="140" spans="1:23" x14ac:dyDescent="0.2">
      <c r="A140" t="str">
        <f>'raw phase counts ordered'!B144</f>
        <v>Colony-4595-t3-ps2A-c6-r-masked</v>
      </c>
      <c r="B140" s="2" t="s">
        <v>221</v>
      </c>
      <c r="C140" t="s">
        <v>221</v>
      </c>
      <c r="D140" t="s">
        <v>273</v>
      </c>
      <c r="E140" t="s">
        <v>10</v>
      </c>
      <c r="F140">
        <f>'raw phase counts ordered'!G144/'raw phase counts ordered'!$F144</f>
        <v>7.6194398682042835E-2</v>
      </c>
      <c r="G140">
        <f>'raw phase counts ordered'!H144/'raw phase counts ordered'!$F144</f>
        <v>1.6474464579901153E-3</v>
      </c>
      <c r="H140">
        <f>'raw phase counts ordered'!I144/'raw phase counts ordered'!$F144</f>
        <v>0</v>
      </c>
      <c r="I140">
        <f>'raw phase counts ordered'!J144/'raw phase counts ordered'!$F144</f>
        <v>0</v>
      </c>
      <c r="J140">
        <f>'raw phase counts ordered'!K144/'raw phase counts ordered'!$F144</f>
        <v>0.65939044481054365</v>
      </c>
      <c r="K140">
        <f>'raw phase counts ordered'!L144/'raw phase counts ordered'!$F144</f>
        <v>0</v>
      </c>
      <c r="L140">
        <f>'raw phase counts ordered'!M144/'raw phase counts ordered'!$F144</f>
        <v>0</v>
      </c>
      <c r="M140">
        <f>'raw phase counts ordered'!N144/'raw phase counts ordered'!$F144</f>
        <v>0</v>
      </c>
      <c r="N140">
        <f>'raw phase counts ordered'!O144/'raw phase counts ordered'!$F144</f>
        <v>0</v>
      </c>
      <c r="O140">
        <f>'raw phase counts ordered'!P144/'raw phase counts ordered'!$F144</f>
        <v>0</v>
      </c>
      <c r="P140">
        <f>'raw phase counts ordered'!Q144/'raw phase counts ordered'!$F144</f>
        <v>2.2240527182866558E-2</v>
      </c>
      <c r="Q140">
        <f>'raw phase counts ordered'!R144/'raw phase counts ordered'!$F144</f>
        <v>1.8533772652388796E-2</v>
      </c>
      <c r="R140">
        <f>'raw phase counts ordered'!S144/'raw phase counts ordered'!$F144</f>
        <v>2.2652388797364087E-2</v>
      </c>
      <c r="S140">
        <f>'raw phase counts ordered'!T144/'raw phase counts ordered'!$F144</f>
        <v>0.13344316309719934</v>
      </c>
      <c r="T140">
        <f>'raw phase counts ordered'!U144/'raw phase counts ordered'!$F144</f>
        <v>6.3426688632619438E-2</v>
      </c>
      <c r="U140">
        <f>'raw phase counts ordered'!V144/'raw phase counts ordered'!$F144</f>
        <v>2.4711696869851728E-3</v>
      </c>
      <c r="V140">
        <f>'raw phase counts ordered'!W144/'raw phase counts ordered'!$F144</f>
        <v>0</v>
      </c>
      <c r="W140">
        <f>'raw phase counts ordered'!X144/'raw phase counts ordered'!$F144</f>
        <v>0</v>
      </c>
    </row>
    <row r="141" spans="1:23" x14ac:dyDescent="0.2">
      <c r="A141" t="str">
        <f>'raw phase counts ordered'!B145</f>
        <v>Colony-4595-t3-ps2A-c2-p1-masked</v>
      </c>
      <c r="B141" s="2" t="s">
        <v>221</v>
      </c>
      <c r="C141" t="s">
        <v>221</v>
      </c>
      <c r="D141" t="s">
        <v>266</v>
      </c>
      <c r="E141" t="s">
        <v>234</v>
      </c>
      <c r="F141">
        <f>'raw phase counts ordered'!G145/'raw phase counts ordered'!$F145</f>
        <v>7.3394495412844041E-3</v>
      </c>
      <c r="G141">
        <f>'raw phase counts ordered'!H145/'raw phase counts ordered'!$F145</f>
        <v>5.5045871559633031E-2</v>
      </c>
      <c r="H141">
        <f>'raw phase counts ordered'!I145/'raw phase counts ordered'!$F145</f>
        <v>0</v>
      </c>
      <c r="I141">
        <f>'raw phase counts ordered'!J145/'raw phase counts ordered'!$F145</f>
        <v>0</v>
      </c>
      <c r="J141">
        <f>'raw phase counts ordered'!K145/'raw phase counts ordered'!$F145</f>
        <v>0.51559633027522933</v>
      </c>
      <c r="K141">
        <f>'raw phase counts ordered'!L145/'raw phase counts ordered'!$F145</f>
        <v>0</v>
      </c>
      <c r="L141">
        <f>'raw phase counts ordered'!M145/'raw phase counts ordered'!$F145</f>
        <v>1.834862385321101E-3</v>
      </c>
      <c r="M141">
        <f>'raw phase counts ordered'!N145/'raw phase counts ordered'!$F145</f>
        <v>0</v>
      </c>
      <c r="N141">
        <f>'raw phase counts ordered'!O145/'raw phase counts ordered'!$F145</f>
        <v>0</v>
      </c>
      <c r="O141">
        <f>'raw phase counts ordered'!P145/'raw phase counts ordered'!$F145</f>
        <v>0.3651376146788991</v>
      </c>
      <c r="P141">
        <f>'raw phase counts ordered'!Q145/'raw phase counts ordered'!$F145</f>
        <v>0</v>
      </c>
      <c r="Q141">
        <f>'raw phase counts ordered'!R145/'raw phase counts ordered'!$F145</f>
        <v>0</v>
      </c>
      <c r="R141">
        <f>'raw phase counts ordered'!S145/'raw phase counts ordered'!$F145</f>
        <v>0</v>
      </c>
      <c r="S141">
        <f>'raw phase counts ordered'!T145/'raw phase counts ordered'!$F145</f>
        <v>0</v>
      </c>
      <c r="T141">
        <f>'raw phase counts ordered'!U145/'raw phase counts ordered'!$F145</f>
        <v>5.5045871559633031E-2</v>
      </c>
      <c r="U141">
        <f>'raw phase counts ordered'!V145/'raw phase counts ordered'!$F145</f>
        <v>0</v>
      </c>
      <c r="V141">
        <f>'raw phase counts ordered'!W145/'raw phase counts ordered'!$F145</f>
        <v>0</v>
      </c>
      <c r="W141">
        <f>'raw phase counts ordered'!X145/'raw phase counts ordered'!$F145</f>
        <v>0</v>
      </c>
    </row>
    <row r="142" spans="1:23" x14ac:dyDescent="0.2">
      <c r="A142" t="str">
        <f>'raw phase counts ordered'!B146</f>
        <v>Colony-4595-t3-ps2A-c2-p2-masked</v>
      </c>
      <c r="B142" s="2" t="s">
        <v>221</v>
      </c>
      <c r="C142" t="s">
        <v>221</v>
      </c>
      <c r="D142" t="s">
        <v>267</v>
      </c>
      <c r="E142" t="s">
        <v>234</v>
      </c>
      <c r="F142">
        <f>'raw phase counts ordered'!G146/'raw phase counts ordered'!$F146</f>
        <v>7.0780399274047182E-2</v>
      </c>
      <c r="G142">
        <f>'raw phase counts ordered'!H146/'raw phase counts ordered'!$F146</f>
        <v>9.0744101633393831E-2</v>
      </c>
      <c r="H142">
        <f>'raw phase counts ordered'!I146/'raw phase counts ordered'!$F146</f>
        <v>0</v>
      </c>
      <c r="I142">
        <f>'raw phase counts ordered'!J146/'raw phase counts ordered'!$F146</f>
        <v>0</v>
      </c>
      <c r="J142">
        <f>'raw phase counts ordered'!K146/'raw phase counts ordered'!$F146</f>
        <v>0.77858439201451901</v>
      </c>
      <c r="K142">
        <f>'raw phase counts ordered'!L146/'raw phase counts ordered'!$F146</f>
        <v>0</v>
      </c>
      <c r="L142">
        <f>'raw phase counts ordered'!M146/'raw phase counts ordered'!$F146</f>
        <v>7.2595281306715061E-3</v>
      </c>
      <c r="M142">
        <f>'raw phase counts ordered'!N146/'raw phase counts ordered'!$F146</f>
        <v>0</v>
      </c>
      <c r="N142">
        <f>'raw phase counts ordered'!O146/'raw phase counts ordered'!$F146</f>
        <v>0</v>
      </c>
      <c r="O142">
        <f>'raw phase counts ordered'!P146/'raw phase counts ordered'!$F146</f>
        <v>1.8148820326678765E-3</v>
      </c>
      <c r="P142">
        <f>'raw phase counts ordered'!Q146/'raw phase counts ordered'!$F146</f>
        <v>0</v>
      </c>
      <c r="Q142">
        <f>'raw phase counts ordered'!R146/'raw phase counts ordered'!$F146</f>
        <v>0</v>
      </c>
      <c r="R142">
        <f>'raw phase counts ordered'!S146/'raw phase counts ordered'!$F146</f>
        <v>0</v>
      </c>
      <c r="S142">
        <f>'raw phase counts ordered'!T146/'raw phase counts ordered'!$F146</f>
        <v>1.4519056261343012E-2</v>
      </c>
      <c r="T142">
        <f>'raw phase counts ordered'!U146/'raw phase counts ordered'!$F146</f>
        <v>3.6297640653357534E-2</v>
      </c>
      <c r="U142">
        <f>'raw phase counts ordered'!V146/'raw phase counts ordered'!$F146</f>
        <v>0</v>
      </c>
      <c r="V142">
        <f>'raw phase counts ordered'!W146/'raw phase counts ordered'!$F146</f>
        <v>0</v>
      </c>
      <c r="W142">
        <f>'raw phase counts ordered'!X146/'raw phase counts ordered'!$F146</f>
        <v>0</v>
      </c>
    </row>
    <row r="143" spans="1:23" x14ac:dyDescent="0.2">
      <c r="A143" t="str">
        <f>'raw phase counts ordered'!B147</f>
        <v>Colony-4595-t3-ps2A-c2-r-masked</v>
      </c>
      <c r="B143" s="2" t="s">
        <v>221</v>
      </c>
      <c r="C143" t="s">
        <v>221</v>
      </c>
      <c r="D143" t="s">
        <v>268</v>
      </c>
      <c r="E143" t="s">
        <v>269</v>
      </c>
      <c r="F143">
        <f>'raw phase counts ordered'!G147/'raw phase counts ordered'!$F147</f>
        <v>0.15721304153640017</v>
      </c>
      <c r="G143">
        <f>'raw phase counts ordered'!H147/'raw phase counts ordered'!$F147</f>
        <v>0.11031710585082626</v>
      </c>
      <c r="H143">
        <f>'raw phase counts ordered'!I147/'raw phase counts ordered'!$F147</f>
        <v>0</v>
      </c>
      <c r="I143">
        <f>'raw phase counts ordered'!J147/'raw phase counts ordered'!$F147</f>
        <v>0</v>
      </c>
      <c r="J143">
        <f>'raw phase counts ordered'!K147/'raw phase counts ordered'!$F147</f>
        <v>0.3519428316212595</v>
      </c>
      <c r="K143">
        <f>'raw phase counts ordered'!L147/'raw phase counts ordered'!$F147</f>
        <v>0</v>
      </c>
      <c r="L143">
        <f>'raw phase counts ordered'!M147/'raw phase counts ordered'!$F147</f>
        <v>6.2527914247431891E-3</v>
      </c>
      <c r="M143">
        <f>'raw phase counts ordered'!N147/'raw phase counts ordered'!$F147</f>
        <v>0</v>
      </c>
      <c r="N143">
        <f>'raw phase counts ordered'!O147/'raw phase counts ordered'!$F147</f>
        <v>0</v>
      </c>
      <c r="O143">
        <f>'raw phase counts ordered'!P147/'raw phase counts ordered'!$F147</f>
        <v>5.4041983028137563E-2</v>
      </c>
      <c r="P143">
        <f>'raw phase counts ordered'!Q147/'raw phase counts ordered'!$F147</f>
        <v>4.4662795891022776E-4</v>
      </c>
      <c r="Q143">
        <f>'raw phase counts ordered'!R147/'raw phase counts ordered'!$F147</f>
        <v>3.5283608753907993E-2</v>
      </c>
      <c r="R143">
        <f>'raw phase counts ordered'!S147/'raw phase counts ordered'!$F147</f>
        <v>2.1438142027690933E-2</v>
      </c>
      <c r="S143">
        <f>'raw phase counts ordered'!T147/'raw phase counts ordered'!$F147</f>
        <v>0.25457793657882982</v>
      </c>
      <c r="T143">
        <f>'raw phase counts ordered'!U147/'raw phase counts ordered'!$F147</f>
        <v>8.0393032603841008E-3</v>
      </c>
      <c r="U143">
        <f>'raw phase counts ordered'!V147/'raw phase counts ordered'!$F147</f>
        <v>4.4662795891022776E-4</v>
      </c>
      <c r="V143">
        <f>'raw phase counts ordered'!W147/'raw phase counts ordered'!$F147</f>
        <v>0</v>
      </c>
      <c r="W143">
        <f>'raw phase counts ordered'!X147/'raw phase counts ordered'!$F147</f>
        <v>0</v>
      </c>
    </row>
    <row r="144" spans="1:23" x14ac:dyDescent="0.2">
      <c r="A144" t="str">
        <f>'raw phase counts ordered'!B148</f>
        <v>Colony-4595-t3-ps2A-c20-p1-masked</v>
      </c>
      <c r="B144" s="2" t="s">
        <v>221</v>
      </c>
      <c r="C144" t="s">
        <v>221</v>
      </c>
      <c r="D144" t="s">
        <v>288</v>
      </c>
      <c r="E144" t="s">
        <v>253</v>
      </c>
      <c r="F144">
        <f>'raw phase counts ordered'!G148/'raw phase counts ordered'!$F148</f>
        <v>0.25997150997150997</v>
      </c>
      <c r="G144">
        <f>'raw phase counts ordered'!H148/'raw phase counts ordered'!$F148</f>
        <v>1.2108262108262107E-2</v>
      </c>
      <c r="H144">
        <f>'raw phase counts ordered'!I148/'raw phase counts ordered'!$F148</f>
        <v>0</v>
      </c>
      <c r="I144">
        <f>'raw phase counts ordered'!J148/'raw phase counts ordered'!$F148</f>
        <v>0</v>
      </c>
      <c r="J144">
        <f>'raw phase counts ordered'!K148/'raw phase counts ordered'!$F148</f>
        <v>2.564102564102564E-2</v>
      </c>
      <c r="K144">
        <f>'raw phase counts ordered'!L148/'raw phase counts ordered'!$F148</f>
        <v>0</v>
      </c>
      <c r="L144">
        <f>'raw phase counts ordered'!M148/'raw phase counts ordered'!$F148</f>
        <v>0</v>
      </c>
      <c r="M144">
        <f>'raw phase counts ordered'!N148/'raw phase counts ordered'!$F148</f>
        <v>0</v>
      </c>
      <c r="N144">
        <f>'raw phase counts ordered'!O148/'raw phase counts ordered'!$F148</f>
        <v>0</v>
      </c>
      <c r="O144">
        <f>'raw phase counts ordered'!P148/'raw phase counts ordered'!$F148</f>
        <v>0</v>
      </c>
      <c r="P144">
        <f>'raw phase counts ordered'!Q148/'raw phase counts ordered'!$F148</f>
        <v>0</v>
      </c>
      <c r="Q144">
        <f>'raw phase counts ordered'!R148/'raw phase counts ordered'!$F148</f>
        <v>8.1908831908831914E-2</v>
      </c>
      <c r="R144">
        <f>'raw phase counts ordered'!S148/'raw phase counts ordered'!$F148</f>
        <v>1.4245014245014246E-3</v>
      </c>
      <c r="S144">
        <f>'raw phase counts ordered'!T148/'raw phase counts ordered'!$F148</f>
        <v>0.56054131054131051</v>
      </c>
      <c r="T144">
        <f>'raw phase counts ordered'!U148/'raw phase counts ordered'!$F148</f>
        <v>5.8404558404558403E-2</v>
      </c>
      <c r="U144">
        <f>'raw phase counts ordered'!V148/'raw phase counts ordered'!$F148</f>
        <v>0</v>
      </c>
      <c r="V144">
        <f>'raw phase counts ordered'!W148/'raw phase counts ordered'!$F148</f>
        <v>0</v>
      </c>
      <c r="W144">
        <f>'raw phase counts ordered'!X148/'raw phase counts ordered'!$F148</f>
        <v>0</v>
      </c>
    </row>
    <row r="145" spans="1:23" x14ac:dyDescent="0.2">
      <c r="A145" t="str">
        <f>'raw phase counts ordered'!B149</f>
        <v>Colony-4595-t3-ps2A-c9-p1-masked</v>
      </c>
      <c r="B145" s="2" t="s">
        <v>221</v>
      </c>
      <c r="C145" t="s">
        <v>221</v>
      </c>
      <c r="D145" t="s">
        <v>276</v>
      </c>
      <c r="E145" t="s">
        <v>230</v>
      </c>
      <c r="F145">
        <f>'raw phase counts ordered'!G149/'raw phase counts ordered'!$F149</f>
        <v>0.37390670553935862</v>
      </c>
      <c r="G145">
        <f>'raw phase counts ordered'!H149/'raw phase counts ordered'!$F149</f>
        <v>4.2274052478134108E-2</v>
      </c>
      <c r="H145">
        <f>'raw phase counts ordered'!I149/'raw phase counts ordered'!$F149</f>
        <v>0</v>
      </c>
      <c r="I145">
        <f>'raw phase counts ordered'!J149/'raw phase counts ordered'!$F149</f>
        <v>0</v>
      </c>
      <c r="J145">
        <f>'raw phase counts ordered'!K149/'raw phase counts ordered'!$F149</f>
        <v>8.0174927113702624E-3</v>
      </c>
      <c r="K145">
        <f>'raw phase counts ordered'!L149/'raw phase counts ordered'!$F149</f>
        <v>0</v>
      </c>
      <c r="L145">
        <f>'raw phase counts ordered'!M149/'raw phase counts ordered'!$F149</f>
        <v>0</v>
      </c>
      <c r="M145">
        <f>'raw phase counts ordered'!N149/'raw phase counts ordered'!$F149</f>
        <v>0</v>
      </c>
      <c r="N145">
        <f>'raw phase counts ordered'!O149/'raw phase counts ordered'!$F149</f>
        <v>0</v>
      </c>
      <c r="O145">
        <f>'raw phase counts ordered'!P149/'raw phase counts ordered'!$F149</f>
        <v>0</v>
      </c>
      <c r="P145">
        <f>'raw phase counts ordered'!Q149/'raw phase counts ordered'!$F149</f>
        <v>1.4577259475218659E-3</v>
      </c>
      <c r="Q145">
        <f>'raw phase counts ordered'!R149/'raw phase counts ordered'!$F149</f>
        <v>0.12026239067055394</v>
      </c>
      <c r="R145">
        <f>'raw phase counts ordered'!S149/'raw phase counts ordered'!$F149</f>
        <v>1.8221574344023325E-2</v>
      </c>
      <c r="S145">
        <f>'raw phase counts ordered'!T149/'raw phase counts ordered'!$F149</f>
        <v>0.37244897959183676</v>
      </c>
      <c r="T145">
        <f>'raw phase counts ordered'!U149/'raw phase counts ordered'!$F149</f>
        <v>7.2886297376093293E-4</v>
      </c>
      <c r="U145">
        <f>'raw phase counts ordered'!V149/'raw phase counts ordered'!$F149</f>
        <v>6.2682215743440239E-2</v>
      </c>
      <c r="V145">
        <f>'raw phase counts ordered'!W149/'raw phase counts ordered'!$F149</f>
        <v>0</v>
      </c>
      <c r="W145">
        <f>'raw phase counts ordered'!X149/'raw phase counts ordered'!$F149</f>
        <v>0</v>
      </c>
    </row>
    <row r="146" spans="1:23" x14ac:dyDescent="0.2">
      <c r="A146" t="str">
        <f>'raw phase counts ordered'!B150</f>
        <v>Colony-4595-t3-ps2A-c9-r-masked</v>
      </c>
      <c r="B146" s="2" t="s">
        <v>221</v>
      </c>
      <c r="C146" t="s">
        <v>221</v>
      </c>
      <c r="D146" t="s">
        <v>277</v>
      </c>
      <c r="E146" t="s">
        <v>230</v>
      </c>
      <c r="F146">
        <f>'raw phase counts ordered'!G150/'raw phase counts ordered'!$F150</f>
        <v>0.51449608835711003</v>
      </c>
      <c r="G146">
        <f>'raw phase counts ordered'!H150/'raw phase counts ordered'!$F150</f>
        <v>3.6815462494247586E-3</v>
      </c>
      <c r="H146">
        <f>'raw phase counts ordered'!I150/'raw phase counts ordered'!$F150</f>
        <v>0</v>
      </c>
      <c r="I146">
        <f>'raw phase counts ordered'!J150/'raw phase counts ordered'!$F150</f>
        <v>0</v>
      </c>
      <c r="J146">
        <f>'raw phase counts ordered'!K150/'raw phase counts ordered'!$F150</f>
        <v>0</v>
      </c>
      <c r="K146">
        <f>'raw phase counts ordered'!L150/'raw phase counts ordered'!$F150</f>
        <v>0</v>
      </c>
      <c r="L146">
        <f>'raw phase counts ordered'!M150/'raw phase counts ordered'!$F150</f>
        <v>0</v>
      </c>
      <c r="M146">
        <f>'raw phase counts ordered'!N150/'raw phase counts ordered'!$F150</f>
        <v>0</v>
      </c>
      <c r="N146">
        <f>'raw phase counts ordered'!O150/'raw phase counts ordered'!$F150</f>
        <v>0</v>
      </c>
      <c r="O146">
        <f>'raw phase counts ordered'!P150/'raw phase counts ordered'!$F150</f>
        <v>0</v>
      </c>
      <c r="P146">
        <f>'raw phase counts ordered'!Q150/'raw phase counts ordered'!$F150</f>
        <v>3.2213529682466636E-3</v>
      </c>
      <c r="Q146">
        <f>'raw phase counts ordered'!R150/'raw phase counts ordered'!$F150</f>
        <v>9.618039576622181E-2</v>
      </c>
      <c r="R146">
        <f>'raw phase counts ordered'!S150/'raw phase counts ordered'!$F150</f>
        <v>6.4427059364933273E-3</v>
      </c>
      <c r="S146">
        <f>'raw phase counts ordered'!T150/'raw phase counts ordered'!$F150</f>
        <v>0.32949838932351588</v>
      </c>
      <c r="T146">
        <f>'raw phase counts ordered'!U150/'raw phase counts ordered'!$F150</f>
        <v>4.6019328117809482E-4</v>
      </c>
      <c r="U146">
        <f>'raw phase counts ordered'!V150/'raw phase counts ordered'!$F150</f>
        <v>4.6019328117809483E-2</v>
      </c>
      <c r="V146">
        <f>'raw phase counts ordered'!W150/'raw phase counts ordered'!$F150</f>
        <v>0</v>
      </c>
      <c r="W146">
        <f>'raw phase counts ordered'!X150/'raw phase counts ordered'!$F150</f>
        <v>0</v>
      </c>
    </row>
    <row r="147" spans="1:23" x14ac:dyDescent="0.2">
      <c r="A147" t="str">
        <f>'raw phase counts ordered'!B151</f>
        <v>Colony-4595-t3-ps2A-c10-p1-masked</v>
      </c>
      <c r="B147" s="2" t="s">
        <v>221</v>
      </c>
      <c r="C147" t="s">
        <v>221</v>
      </c>
      <c r="D147" t="s">
        <v>277</v>
      </c>
      <c r="E147" t="s">
        <v>230</v>
      </c>
      <c r="F147">
        <f>'raw phase counts ordered'!G151/'raw phase counts ordered'!$F151</f>
        <v>0.19681274900398407</v>
      </c>
      <c r="G147">
        <f>'raw phase counts ordered'!H151/'raw phase counts ordered'!$F151</f>
        <v>2.6294820717131476E-2</v>
      </c>
      <c r="H147">
        <f>'raw phase counts ordered'!I151/'raw phase counts ordered'!$F151</f>
        <v>0</v>
      </c>
      <c r="I147">
        <f>'raw phase counts ordered'!J151/'raw phase counts ordered'!$F151</f>
        <v>0</v>
      </c>
      <c r="J147">
        <f>'raw phase counts ordered'!K151/'raw phase counts ordered'!$F151</f>
        <v>0</v>
      </c>
      <c r="K147">
        <f>'raw phase counts ordered'!L151/'raw phase counts ordered'!$F151</f>
        <v>0</v>
      </c>
      <c r="L147">
        <f>'raw phase counts ordered'!M151/'raw phase counts ordered'!$F151</f>
        <v>0</v>
      </c>
      <c r="M147">
        <f>'raw phase counts ordered'!N151/'raw phase counts ordered'!$F151</f>
        <v>0</v>
      </c>
      <c r="N147">
        <f>'raw phase counts ordered'!O151/'raw phase counts ordered'!$F151</f>
        <v>0</v>
      </c>
      <c r="O147">
        <f>'raw phase counts ordered'!P151/'raw phase counts ordered'!$F151</f>
        <v>0</v>
      </c>
      <c r="P147">
        <f>'raw phase counts ordered'!Q151/'raw phase counts ordered'!$F151</f>
        <v>0</v>
      </c>
      <c r="Q147">
        <f>'raw phase counts ordered'!R151/'raw phase counts ordered'!$F151</f>
        <v>0.14262948207171314</v>
      </c>
      <c r="R147">
        <f>'raw phase counts ordered'!S151/'raw phase counts ordered'!$F151</f>
        <v>0</v>
      </c>
      <c r="S147">
        <f>'raw phase counts ordered'!T151/'raw phase counts ordered'!$F151</f>
        <v>0.61434262948207174</v>
      </c>
      <c r="T147">
        <f>'raw phase counts ordered'!U151/'raw phase counts ordered'!$F151</f>
        <v>3.9840637450199202E-3</v>
      </c>
      <c r="U147">
        <f>'raw phase counts ordered'!V151/'raw phase counts ordered'!$F151</f>
        <v>1.5936254980079681E-2</v>
      </c>
      <c r="V147">
        <f>'raw phase counts ordered'!W151/'raw phase counts ordered'!$F151</f>
        <v>0</v>
      </c>
      <c r="W147">
        <f>'raw phase counts ordered'!X151/'raw phase counts ordered'!$F151</f>
        <v>0</v>
      </c>
    </row>
    <row r="148" spans="1:23" x14ac:dyDescent="0.2">
      <c r="A148" t="str">
        <f>'raw phase counts ordered'!B152</f>
        <v>Colony-4595-t3-ps2A-c11-r-masked</v>
      </c>
      <c r="B148" s="2" t="s">
        <v>221</v>
      </c>
      <c r="C148" t="s">
        <v>221</v>
      </c>
      <c r="D148" t="s">
        <v>278</v>
      </c>
      <c r="E148" t="s">
        <v>10</v>
      </c>
      <c r="F148">
        <f>'raw phase counts ordered'!G152/'raw phase counts ordered'!$F152</f>
        <v>0.13287222424463049</v>
      </c>
      <c r="G148">
        <f>'raw phase counts ordered'!H152/'raw phase counts ordered'!$F152</f>
        <v>8.2271568984346566E-2</v>
      </c>
      <c r="H148">
        <f>'raw phase counts ordered'!I152/'raw phase counts ordered'!$F152</f>
        <v>0</v>
      </c>
      <c r="I148">
        <f>'raw phase counts ordered'!J152/'raw phase counts ordered'!$F152</f>
        <v>0</v>
      </c>
      <c r="J148">
        <f>'raw phase counts ordered'!K152/'raw phase counts ordered'!$F152</f>
        <v>0.45941026574444849</v>
      </c>
      <c r="K148">
        <f>'raw phase counts ordered'!L152/'raw phase counts ordered'!$F152</f>
        <v>0</v>
      </c>
      <c r="L148">
        <f>'raw phase counts ordered'!M152/'raw phase counts ordered'!$F152</f>
        <v>1.8201674554058974E-3</v>
      </c>
      <c r="M148">
        <f>'raw phase counts ordered'!N152/'raw phase counts ordered'!$F152</f>
        <v>0</v>
      </c>
      <c r="N148">
        <f>'raw phase counts ordered'!O152/'raw phase counts ordered'!$F152</f>
        <v>0</v>
      </c>
      <c r="O148">
        <f>'raw phase counts ordered'!P152/'raw phase counts ordered'!$F152</f>
        <v>0</v>
      </c>
      <c r="P148">
        <f>'raw phase counts ordered'!Q152/'raw phase counts ordered'!$F152</f>
        <v>0</v>
      </c>
      <c r="Q148">
        <f>'raw phase counts ordered'!R152/'raw phase counts ordered'!$F152</f>
        <v>4.7324353840553328E-3</v>
      </c>
      <c r="R148">
        <f>'raw phase counts ordered'!S152/'raw phase counts ordered'!$F152</f>
        <v>0</v>
      </c>
      <c r="S148">
        <f>'raw phase counts ordered'!T152/'raw phase counts ordered'!$F152</f>
        <v>0.13250819075354933</v>
      </c>
      <c r="T148">
        <f>'raw phase counts ordered'!U152/'raw phase counts ordered'!$F152</f>
        <v>0.18165271204950856</v>
      </c>
      <c r="U148">
        <f>'raw phase counts ordered'!V152/'raw phase counts ordered'!$F152</f>
        <v>4.7324353840553328E-3</v>
      </c>
      <c r="V148">
        <f>'raw phase counts ordered'!W152/'raw phase counts ordered'!$F152</f>
        <v>0</v>
      </c>
      <c r="W148">
        <f>'raw phase counts ordered'!X152/'raw phase counts ordered'!$F152</f>
        <v>0</v>
      </c>
    </row>
    <row r="149" spans="1:23" x14ac:dyDescent="0.2">
      <c r="A149" t="str">
        <f>'raw phase counts ordered'!B153</f>
        <v>Colony-4595-t3-ps2A-c39-p1-masked</v>
      </c>
      <c r="B149" s="2" t="s">
        <v>219</v>
      </c>
      <c r="C149" t="s">
        <v>219</v>
      </c>
      <c r="D149" t="s">
        <v>295</v>
      </c>
      <c r="E149" t="s">
        <v>20</v>
      </c>
      <c r="F149">
        <f>'raw phase counts ordered'!G153/'raw phase counts ordered'!$F153</f>
        <v>0.25579150579150578</v>
      </c>
      <c r="G149">
        <f>'raw phase counts ordered'!H153/'raw phase counts ordered'!$F153</f>
        <v>4.4401544401544403E-2</v>
      </c>
      <c r="H149">
        <f>'raw phase counts ordered'!I153/'raw phase counts ordered'!$F153</f>
        <v>0</v>
      </c>
      <c r="I149">
        <f>'raw phase counts ordered'!J153/'raw phase counts ordered'!$F153</f>
        <v>0</v>
      </c>
      <c r="J149">
        <f>'raw phase counts ordered'!K153/'raw phase counts ordered'!$F153</f>
        <v>0</v>
      </c>
      <c r="K149">
        <f>'raw phase counts ordered'!L153/'raw phase counts ordered'!$F153</f>
        <v>0</v>
      </c>
      <c r="L149">
        <f>'raw phase counts ordered'!M153/'raw phase counts ordered'!$F153</f>
        <v>0</v>
      </c>
      <c r="M149">
        <f>'raw phase counts ordered'!N153/'raw phase counts ordered'!$F153</f>
        <v>0</v>
      </c>
      <c r="N149">
        <f>'raw phase counts ordered'!O153/'raw phase counts ordered'!$F153</f>
        <v>0</v>
      </c>
      <c r="O149">
        <f>'raw phase counts ordered'!P153/'raw phase counts ordered'!$F153</f>
        <v>0</v>
      </c>
      <c r="P149">
        <f>'raw phase counts ordered'!Q153/'raw phase counts ordered'!$F153</f>
        <v>1.6891891891891893E-2</v>
      </c>
      <c r="Q149">
        <f>'raw phase counts ordered'!R153/'raw phase counts ordered'!$F153</f>
        <v>4.8745173745173745E-2</v>
      </c>
      <c r="R149">
        <f>'raw phase counts ordered'!S153/'raw phase counts ordered'!$F153</f>
        <v>0.51158301158301156</v>
      </c>
      <c r="S149">
        <f>'raw phase counts ordered'!T153/'raw phase counts ordered'!$F153</f>
        <v>0.12210424710424711</v>
      </c>
      <c r="T149">
        <f>'raw phase counts ordered'!U153/'raw phase counts ordered'!$F153</f>
        <v>4.8262548262548264E-4</v>
      </c>
      <c r="U149">
        <f>'raw phase counts ordered'!V153/'raw phase counts ordered'!$F153</f>
        <v>0</v>
      </c>
      <c r="V149">
        <f>'raw phase counts ordered'!W153/'raw phase counts ordered'!$F153</f>
        <v>0</v>
      </c>
      <c r="W149">
        <f>'raw phase counts ordered'!X153/'raw phase counts ordered'!$F153</f>
        <v>0</v>
      </c>
    </row>
    <row r="150" spans="1:23" x14ac:dyDescent="0.2">
      <c r="A150" t="str">
        <f>'raw phase counts ordered'!B154</f>
        <v>Moss-5185-t1-ps1B-c18-r-masked</v>
      </c>
      <c r="B150" s="2" t="s">
        <v>221</v>
      </c>
      <c r="C150" t="s">
        <v>221</v>
      </c>
      <c r="D150" t="s">
        <v>332</v>
      </c>
      <c r="E150" t="s">
        <v>333</v>
      </c>
      <c r="F150">
        <f>'raw phase counts ordered'!G154/'raw phase counts ordered'!$F154</f>
        <v>0.31098504383702941</v>
      </c>
      <c r="G150">
        <f>'raw phase counts ordered'!H154/'raw phase counts ordered'!$F154</f>
        <v>9.283135636926251E-3</v>
      </c>
      <c r="H150">
        <f>'raw phase counts ordered'!I154/'raw phase counts ordered'!$F154</f>
        <v>0</v>
      </c>
      <c r="I150">
        <f>'raw phase counts ordered'!J154/'raw phase counts ordered'!$F154</f>
        <v>0</v>
      </c>
      <c r="J150">
        <f>'raw phase counts ordered'!K154/'raw phase counts ordered'!$F154</f>
        <v>1.9597730789066528E-2</v>
      </c>
      <c r="K150">
        <f>'raw phase counts ordered'!L154/'raw phase counts ordered'!$F154</f>
        <v>0</v>
      </c>
      <c r="L150">
        <f>'raw phase counts ordered'!M154/'raw phase counts ordered'!$F154</f>
        <v>0</v>
      </c>
      <c r="M150">
        <f>'raw phase counts ordered'!N154/'raw phase counts ordered'!$F154</f>
        <v>0</v>
      </c>
      <c r="N150">
        <f>'raw phase counts ordered'!O154/'raw phase counts ordered'!$F154</f>
        <v>0</v>
      </c>
      <c r="O150">
        <f>'raw phase counts ordered'!P154/'raw phase counts ordered'!$F154</f>
        <v>0</v>
      </c>
      <c r="P150">
        <f>'raw phase counts ordered'!Q154/'raw phase counts ordered'!$F154</f>
        <v>7.0654976792160915E-2</v>
      </c>
      <c r="Q150">
        <f>'raw phase counts ordered'!R154/'raw phase counts ordered'!$F154</f>
        <v>0.13305827746260959</v>
      </c>
      <c r="R150">
        <f>'raw phase counts ordered'!S154/'raw phase counts ordered'!$F154</f>
        <v>0.12325941206807632</v>
      </c>
      <c r="S150">
        <f>'raw phase counts ordered'!T154/'raw phase counts ordered'!$F154</f>
        <v>0.13047962867457452</v>
      </c>
      <c r="T150">
        <f>'raw phase counts ordered'!U154/'raw phase counts ordered'!$F154</f>
        <v>5.4151624548736461E-2</v>
      </c>
      <c r="U150">
        <f>'raw phase counts ordered'!V154/'raw phase counts ordered'!$F154</f>
        <v>0.14853017019082002</v>
      </c>
      <c r="V150">
        <f>'raw phase counts ordered'!W154/'raw phase counts ordered'!$F154</f>
        <v>0</v>
      </c>
      <c r="W150">
        <f>'raw phase counts ordered'!X154/'raw phase counts ordered'!$F154</f>
        <v>0</v>
      </c>
    </row>
    <row r="151" spans="1:23" x14ac:dyDescent="0.2">
      <c r="A151" t="str">
        <f>'raw phase counts ordered'!B155</f>
        <v>Moss-5185-t1-ps1B-c14a-p1-masked</v>
      </c>
      <c r="B151" s="2" t="s">
        <v>221</v>
      </c>
      <c r="C151" t="s">
        <v>221</v>
      </c>
      <c r="D151" t="s">
        <v>331</v>
      </c>
      <c r="E151" t="s">
        <v>255</v>
      </c>
      <c r="F151">
        <f>'raw phase counts ordered'!G155/'raw phase counts ordered'!$F155</f>
        <v>0.10702341137123746</v>
      </c>
      <c r="G151">
        <f>'raw phase counts ordered'!H155/'raw phase counts ordered'!$F155</f>
        <v>0.17458193979933109</v>
      </c>
      <c r="H151">
        <f>'raw phase counts ordered'!I155/'raw phase counts ordered'!$F155</f>
        <v>0</v>
      </c>
      <c r="I151">
        <f>'raw phase counts ordered'!J155/'raw phase counts ordered'!$F155</f>
        <v>0</v>
      </c>
      <c r="J151">
        <f>'raw phase counts ordered'!K155/'raw phase counts ordered'!$F155</f>
        <v>0</v>
      </c>
      <c r="K151">
        <f>'raw phase counts ordered'!L155/'raw phase counts ordered'!$F155</f>
        <v>0</v>
      </c>
      <c r="L151">
        <f>'raw phase counts ordered'!M155/'raw phase counts ordered'!$F155</f>
        <v>0</v>
      </c>
      <c r="M151">
        <f>'raw phase counts ordered'!N155/'raw phase counts ordered'!$F155</f>
        <v>0</v>
      </c>
      <c r="N151">
        <f>'raw phase counts ordered'!O155/'raw phase counts ordered'!$F155</f>
        <v>0</v>
      </c>
      <c r="O151">
        <f>'raw phase counts ordered'!P155/'raw phase counts ordered'!$F155</f>
        <v>0</v>
      </c>
      <c r="P151">
        <f>'raw phase counts ordered'!Q155/'raw phase counts ordered'!$F155</f>
        <v>0</v>
      </c>
      <c r="Q151">
        <f>'raw phase counts ordered'!R155/'raw phase counts ordered'!$F155</f>
        <v>4.6153846153846156E-2</v>
      </c>
      <c r="R151">
        <f>'raw phase counts ordered'!S155/'raw phase counts ordered'!$F155</f>
        <v>0</v>
      </c>
      <c r="S151">
        <f>'raw phase counts ordered'!T155/'raw phase counts ordered'!$F155</f>
        <v>0.42608695652173911</v>
      </c>
      <c r="T151">
        <f>'raw phase counts ordered'!U155/'raw phase counts ordered'!$F155</f>
        <v>1.3377926421404682E-3</v>
      </c>
      <c r="U151">
        <f>'raw phase counts ordered'!V155/'raw phase counts ordered'!$F155</f>
        <v>0.24481605351170568</v>
      </c>
      <c r="V151">
        <f>'raw phase counts ordered'!W155/'raw phase counts ordered'!$F155</f>
        <v>0</v>
      </c>
      <c r="W151">
        <f>'raw phase counts ordered'!X155/'raw phase counts ordered'!$F155</f>
        <v>0</v>
      </c>
    </row>
    <row r="152" spans="1:23" x14ac:dyDescent="0.2">
      <c r="A152" t="str">
        <f>'raw phase counts ordered'!B156</f>
        <v>Moss-5185-t1-ps1B-c12-r-masked</v>
      </c>
      <c r="B152" s="2" t="s">
        <v>221</v>
      </c>
      <c r="C152" t="s">
        <v>221</v>
      </c>
      <c r="D152" t="s">
        <v>330</v>
      </c>
      <c r="E152" t="s">
        <v>255</v>
      </c>
      <c r="F152">
        <f>'raw phase counts ordered'!G156/'raw phase counts ordered'!$F156</f>
        <v>0.15007052186177716</v>
      </c>
      <c r="G152">
        <f>'raw phase counts ordered'!H156/'raw phase counts ordered'!$F156</f>
        <v>6.7700987306064881E-3</v>
      </c>
      <c r="H152">
        <f>'raw phase counts ordered'!I156/'raw phase counts ordered'!$F156</f>
        <v>0</v>
      </c>
      <c r="I152">
        <f>'raw phase counts ordered'!J156/'raw phase counts ordered'!$F156</f>
        <v>0</v>
      </c>
      <c r="J152">
        <f>'raw phase counts ordered'!K156/'raw phase counts ordered'!$F156</f>
        <v>0.29788434414668546</v>
      </c>
      <c r="K152">
        <f>'raw phase counts ordered'!L156/'raw phase counts ordered'!$F156</f>
        <v>0</v>
      </c>
      <c r="L152">
        <f>'raw phase counts ordered'!M156/'raw phase counts ordered'!$F156</f>
        <v>0</v>
      </c>
      <c r="M152">
        <f>'raw phase counts ordered'!N156/'raw phase counts ordered'!$F156</f>
        <v>0</v>
      </c>
      <c r="N152">
        <f>'raw phase counts ordered'!O156/'raw phase counts ordered'!$F156</f>
        <v>0</v>
      </c>
      <c r="O152">
        <f>'raw phase counts ordered'!P156/'raw phase counts ordered'!$F156</f>
        <v>0</v>
      </c>
      <c r="P152">
        <f>'raw phase counts ordered'!Q156/'raw phase counts ordered'!$F156</f>
        <v>5.1904090267983073E-2</v>
      </c>
      <c r="Q152">
        <f>'raw phase counts ordered'!R156/'raw phase counts ordered'!$F156</f>
        <v>1.8335684062059238E-2</v>
      </c>
      <c r="R152">
        <f>'raw phase counts ordered'!S156/'raw phase counts ordered'!$F156</f>
        <v>5.0493653032440057E-2</v>
      </c>
      <c r="S152">
        <f>'raw phase counts ordered'!T156/'raw phase counts ordered'!$F156</f>
        <v>0.32355430183356843</v>
      </c>
      <c r="T152">
        <f>'raw phase counts ordered'!U156/'raw phase counts ordered'!$F156</f>
        <v>7.954866008462623E-2</v>
      </c>
      <c r="U152">
        <f>'raw phase counts ordered'!V156/'raw phase counts ordered'!$F156</f>
        <v>2.1438645980253877E-2</v>
      </c>
      <c r="V152">
        <f>'raw phase counts ordered'!W156/'raw phase counts ordered'!$F156</f>
        <v>0</v>
      </c>
      <c r="W152">
        <f>'raw phase counts ordered'!X156/'raw phase counts ordered'!$F156</f>
        <v>0</v>
      </c>
    </row>
    <row r="153" spans="1:23" x14ac:dyDescent="0.2">
      <c r="A153" t="str">
        <f>'raw phase counts ordered'!B157</f>
        <v>Moss-5185-t1-ps1B-c20-p1-masked</v>
      </c>
      <c r="B153" s="2" t="s">
        <v>221</v>
      </c>
      <c r="C153" t="s">
        <v>259</v>
      </c>
      <c r="D153" t="s">
        <v>335</v>
      </c>
      <c r="E153" t="s">
        <v>255</v>
      </c>
      <c r="F153">
        <f>'raw phase counts ordered'!G157/'raw phase counts ordered'!$F157</f>
        <v>0.17591973244147158</v>
      </c>
      <c r="G153">
        <f>'raw phase counts ordered'!H157/'raw phase counts ordered'!$F157</f>
        <v>0</v>
      </c>
      <c r="H153">
        <f>'raw phase counts ordered'!I157/'raw phase counts ordered'!$F157</f>
        <v>0</v>
      </c>
      <c r="I153">
        <f>'raw phase counts ordered'!J157/'raw phase counts ordered'!$F157</f>
        <v>0</v>
      </c>
      <c r="J153">
        <f>'raw phase counts ordered'!K157/'raw phase counts ordered'!$F157</f>
        <v>0</v>
      </c>
      <c r="K153">
        <f>'raw phase counts ordered'!L157/'raw phase counts ordered'!$F157</f>
        <v>0</v>
      </c>
      <c r="L153">
        <f>'raw phase counts ordered'!M157/'raw phase counts ordered'!$F157</f>
        <v>0</v>
      </c>
      <c r="M153">
        <f>'raw phase counts ordered'!N157/'raw phase counts ordered'!$F157</f>
        <v>0</v>
      </c>
      <c r="N153">
        <f>'raw phase counts ordered'!O157/'raw phase counts ordered'!$F157</f>
        <v>0</v>
      </c>
      <c r="O153">
        <f>'raw phase counts ordered'!P157/'raw phase counts ordered'!$F157</f>
        <v>0</v>
      </c>
      <c r="P153">
        <f>'raw phase counts ordered'!Q157/'raw phase counts ordered'!$F157</f>
        <v>0.44949832775919735</v>
      </c>
      <c r="Q153">
        <f>'raw phase counts ordered'!R157/'raw phase counts ordered'!$F157</f>
        <v>8.0267558528428085E-3</v>
      </c>
      <c r="R153">
        <f>'raw phase counts ordered'!S157/'raw phase counts ordered'!$F157</f>
        <v>5.4849498327759198E-2</v>
      </c>
      <c r="S153">
        <f>'raw phase counts ordered'!T157/'raw phase counts ordered'!$F157</f>
        <v>0.28561872909698999</v>
      </c>
      <c r="T153">
        <f>'raw phase counts ordered'!U157/'raw phase counts ordered'!$F157</f>
        <v>1.0702341137123745E-2</v>
      </c>
      <c r="U153">
        <f>'raw phase counts ordered'!V157/'raw phase counts ordered'!$F157</f>
        <v>1.5384615384615385E-2</v>
      </c>
      <c r="V153">
        <f>'raw phase counts ordered'!W157/'raw phase counts ordered'!$F157</f>
        <v>0</v>
      </c>
      <c r="W153">
        <f>'raw phase counts ordered'!X157/'raw phase counts ordered'!$F157</f>
        <v>0</v>
      </c>
    </row>
    <row r="154" spans="1:23" x14ac:dyDescent="0.2">
      <c r="A154" t="str">
        <f>'raw phase counts ordered'!B158</f>
        <v>Moss-5185-t1-ps1B-c20-r-masked</v>
      </c>
      <c r="B154" s="2" t="s">
        <v>221</v>
      </c>
      <c r="C154" t="s">
        <v>259</v>
      </c>
      <c r="D154" t="s">
        <v>336</v>
      </c>
      <c r="E154" t="s">
        <v>337</v>
      </c>
      <c r="F154">
        <f>'raw phase counts ordered'!G158/'raw phase counts ordered'!$F158</f>
        <v>0.18946598390636429</v>
      </c>
      <c r="G154">
        <f>'raw phase counts ordered'!H158/'raw phase counts ordered'!$F158</f>
        <v>1.6093635698610095E-2</v>
      </c>
      <c r="H154">
        <f>'raw phase counts ordered'!I158/'raw phase counts ordered'!$F158</f>
        <v>0</v>
      </c>
      <c r="I154">
        <f>'raw phase counts ordered'!J158/'raw phase counts ordered'!$F158</f>
        <v>0</v>
      </c>
      <c r="J154">
        <f>'raw phase counts ordered'!K158/'raw phase counts ordered'!$F158</f>
        <v>1.341136308217508E-2</v>
      </c>
      <c r="K154">
        <f>'raw phase counts ordered'!L158/'raw phase counts ordered'!$F158</f>
        <v>0</v>
      </c>
      <c r="L154">
        <f>'raw phase counts ordered'!M158/'raw phase counts ordered'!$F158</f>
        <v>0</v>
      </c>
      <c r="M154">
        <f>'raw phase counts ordered'!N158/'raw phase counts ordered'!$F158</f>
        <v>0</v>
      </c>
      <c r="N154">
        <f>'raw phase counts ordered'!O158/'raw phase counts ordered'!$F158</f>
        <v>0</v>
      </c>
      <c r="O154">
        <f>'raw phase counts ordered'!P158/'raw phase counts ordered'!$F158</f>
        <v>0</v>
      </c>
      <c r="P154">
        <f>'raw phase counts ordered'!Q158/'raw phase counts ordered'!$F158</f>
        <v>0.35552304316020483</v>
      </c>
      <c r="Q154">
        <f>'raw phase counts ordered'!R158/'raw phase counts ordered'!$F158</f>
        <v>1.0485247500609607E-2</v>
      </c>
      <c r="R154">
        <f>'raw phase counts ordered'!S158/'raw phase counts ordered'!$F158</f>
        <v>0.11826383808827115</v>
      </c>
      <c r="S154">
        <f>'raw phase counts ordered'!T158/'raw phase counts ordered'!$F158</f>
        <v>0.21677639600097537</v>
      </c>
      <c r="T154">
        <f>'raw phase counts ordered'!U158/'raw phase counts ordered'!$F158</f>
        <v>4.4379419653742987E-2</v>
      </c>
      <c r="U154">
        <f>'raw phase counts ordered'!V158/'raw phase counts ordered'!$F158</f>
        <v>3.5601072909046572E-2</v>
      </c>
      <c r="V154">
        <f>'raw phase counts ordered'!W158/'raw phase counts ordered'!$F158</f>
        <v>0</v>
      </c>
      <c r="W154">
        <f>'raw phase counts ordered'!X158/'raw phase counts ordered'!$F158</f>
        <v>0</v>
      </c>
    </row>
    <row r="155" spans="1:23" x14ac:dyDescent="0.2">
      <c r="A155" t="str">
        <f>'raw phase counts ordered'!B159</f>
        <v>Moss-5185-t1-ps1B-c6-p1-masked</v>
      </c>
      <c r="B155" s="2" t="s">
        <v>221</v>
      </c>
      <c r="C155" t="s">
        <v>221</v>
      </c>
      <c r="D155" t="s">
        <v>324</v>
      </c>
      <c r="E155" t="s">
        <v>255</v>
      </c>
      <c r="F155">
        <f>'raw phase counts ordered'!G159/'raw phase counts ordered'!$F159</f>
        <v>7.8753076292042659E-2</v>
      </c>
      <c r="G155">
        <f>'raw phase counts ordered'!H159/'raw phase counts ordered'!$F159</f>
        <v>0</v>
      </c>
      <c r="H155">
        <f>'raw phase counts ordered'!I159/'raw phase counts ordered'!$F159</f>
        <v>0</v>
      </c>
      <c r="I155">
        <f>'raw phase counts ordered'!J159/'raw phase counts ordered'!$F159</f>
        <v>0</v>
      </c>
      <c r="J155">
        <f>'raw phase counts ordered'!K159/'raw phase counts ordered'!$F159</f>
        <v>1.3125512715340444E-2</v>
      </c>
      <c r="K155">
        <f>'raw phase counts ordered'!L159/'raw phase counts ordered'!$F159</f>
        <v>0</v>
      </c>
      <c r="L155">
        <f>'raw phase counts ordered'!M159/'raw phase counts ordered'!$F159</f>
        <v>0</v>
      </c>
      <c r="M155">
        <f>'raw phase counts ordered'!N159/'raw phase counts ordered'!$F159</f>
        <v>0</v>
      </c>
      <c r="N155">
        <f>'raw phase counts ordered'!O159/'raw phase counts ordered'!$F159</f>
        <v>0</v>
      </c>
      <c r="O155">
        <f>'raw phase counts ordered'!P159/'raw phase counts ordered'!$F159</f>
        <v>0</v>
      </c>
      <c r="P155">
        <f>'raw phase counts ordered'!Q159/'raw phase counts ordered'!$F159</f>
        <v>6.3986874487284656E-2</v>
      </c>
      <c r="Q155">
        <f>'raw phase counts ordered'!R159/'raw phase counts ordered'!$F159</f>
        <v>2.1328958162428219E-2</v>
      </c>
      <c r="R155">
        <f>'raw phase counts ordered'!S159/'raw phase counts ordered'!$F159</f>
        <v>0.10418375717801477</v>
      </c>
      <c r="S155">
        <f>'raw phase counts ordered'!T159/'raw phase counts ordered'!$F159</f>
        <v>0.42986054142739949</v>
      </c>
      <c r="T155">
        <f>'raw phase counts ordered'!U159/'raw phase counts ordered'!$F159</f>
        <v>1.6406890894175555E-3</v>
      </c>
      <c r="U155">
        <f>'raw phase counts ordered'!V159/'raw phase counts ordered'!$F159</f>
        <v>0.28712059064807222</v>
      </c>
      <c r="V155">
        <f>'raw phase counts ordered'!W159/'raw phase counts ordered'!$F159</f>
        <v>0</v>
      </c>
      <c r="W155">
        <f>'raw phase counts ordered'!X159/'raw phase counts ordered'!$F159</f>
        <v>0</v>
      </c>
    </row>
    <row r="156" spans="1:23" x14ac:dyDescent="0.2">
      <c r="A156" t="str">
        <f>'raw phase counts ordered'!B160</f>
        <v>Moss-5185-t1-ps1B-c6-p2-masked</v>
      </c>
      <c r="B156" s="2" t="s">
        <v>221</v>
      </c>
      <c r="C156" t="s">
        <v>221</v>
      </c>
      <c r="D156" t="s">
        <v>325</v>
      </c>
      <c r="E156" t="s">
        <v>255</v>
      </c>
      <c r="F156">
        <f>'raw phase counts ordered'!G160/'raw phase counts ordered'!$F160</f>
        <v>0.11430921052631579</v>
      </c>
      <c r="G156">
        <f>'raw phase counts ordered'!H160/'raw phase counts ordered'!$F160</f>
        <v>0</v>
      </c>
      <c r="H156">
        <f>'raw phase counts ordered'!I160/'raw phase counts ordered'!$F160</f>
        <v>0</v>
      </c>
      <c r="I156">
        <f>'raw phase counts ordered'!J160/'raw phase counts ordered'!$F160</f>
        <v>0</v>
      </c>
      <c r="J156">
        <f>'raw phase counts ordered'!K160/'raw phase counts ordered'!$F160</f>
        <v>5.016447368421053E-2</v>
      </c>
      <c r="K156">
        <f>'raw phase counts ordered'!L160/'raw phase counts ordered'!$F160</f>
        <v>0</v>
      </c>
      <c r="L156">
        <f>'raw phase counts ordered'!M160/'raw phase counts ordered'!$F160</f>
        <v>0</v>
      </c>
      <c r="M156">
        <f>'raw phase counts ordered'!N160/'raw phase counts ordered'!$F160</f>
        <v>0</v>
      </c>
      <c r="N156">
        <f>'raw phase counts ordered'!O160/'raw phase counts ordered'!$F160</f>
        <v>0</v>
      </c>
      <c r="O156">
        <f>'raw phase counts ordered'!P160/'raw phase counts ordered'!$F160</f>
        <v>0</v>
      </c>
      <c r="P156">
        <f>'raw phase counts ordered'!Q160/'raw phase counts ordered'!$F160</f>
        <v>0</v>
      </c>
      <c r="Q156">
        <f>'raw phase counts ordered'!R160/'raw phase counts ordered'!$F160</f>
        <v>3.2072368421052634E-2</v>
      </c>
      <c r="R156">
        <f>'raw phase counts ordered'!S160/'raw phase counts ordered'!$F160</f>
        <v>9.8684210526315784E-3</v>
      </c>
      <c r="S156">
        <f>'raw phase counts ordered'!T160/'raw phase counts ordered'!$F160</f>
        <v>0.35608552631578949</v>
      </c>
      <c r="T156">
        <f>'raw phase counts ordered'!U160/'raw phase counts ordered'!$F160</f>
        <v>3.2894736842105261E-3</v>
      </c>
      <c r="U156">
        <f>'raw phase counts ordered'!V160/'raw phase counts ordered'!$F160</f>
        <v>0.43421052631578949</v>
      </c>
      <c r="V156">
        <f>'raw phase counts ordered'!W160/'raw phase counts ordered'!$F160</f>
        <v>0</v>
      </c>
      <c r="W156">
        <f>'raw phase counts ordered'!X160/'raw phase counts ordered'!$F160</f>
        <v>0</v>
      </c>
    </row>
    <row r="157" spans="1:23" x14ac:dyDescent="0.2">
      <c r="A157" t="str">
        <f>'raw phase counts ordered'!B161</f>
        <v>Moss-5185-t1-ps1B-c19-r-masked</v>
      </c>
      <c r="B157" s="2" t="s">
        <v>221</v>
      </c>
      <c r="C157" t="s">
        <v>221</v>
      </c>
      <c r="D157" t="s">
        <v>334</v>
      </c>
      <c r="E157" t="s">
        <v>234</v>
      </c>
      <c r="F157">
        <f>'raw phase counts ordered'!G161/'raw phase counts ordered'!$F161</f>
        <v>0.18513189448441247</v>
      </c>
      <c r="G157">
        <f>'raw phase counts ordered'!H161/'raw phase counts ordered'!$F161</f>
        <v>5.7553956834532375E-3</v>
      </c>
      <c r="H157">
        <f>'raw phase counts ordered'!I161/'raw phase counts ordered'!$F161</f>
        <v>0</v>
      </c>
      <c r="I157">
        <f>'raw phase counts ordered'!J161/'raw phase counts ordered'!$F161</f>
        <v>0</v>
      </c>
      <c r="J157">
        <f>'raw phase counts ordered'!K161/'raw phase counts ordered'!$F161</f>
        <v>0.12422062350119904</v>
      </c>
      <c r="K157">
        <f>'raw phase counts ordered'!L161/'raw phase counts ordered'!$F161</f>
        <v>0</v>
      </c>
      <c r="L157">
        <f>'raw phase counts ordered'!M161/'raw phase counts ordered'!$F161</f>
        <v>0</v>
      </c>
      <c r="M157">
        <f>'raw phase counts ordered'!N161/'raw phase counts ordered'!$F161</f>
        <v>0</v>
      </c>
      <c r="N157">
        <f>'raw phase counts ordered'!O161/'raw phase counts ordered'!$F161</f>
        <v>0</v>
      </c>
      <c r="O157">
        <f>'raw phase counts ordered'!P161/'raw phase counts ordered'!$F161</f>
        <v>0</v>
      </c>
      <c r="P157">
        <f>'raw phase counts ordered'!Q161/'raw phase counts ordered'!$F161</f>
        <v>0.1448441247002398</v>
      </c>
      <c r="Q157">
        <f>'raw phase counts ordered'!R161/'raw phase counts ordered'!$F161</f>
        <v>3.4052757793764987E-2</v>
      </c>
      <c r="R157">
        <f>'raw phase counts ordered'!S161/'raw phase counts ordered'!$F161</f>
        <v>0.11798561151079137</v>
      </c>
      <c r="S157">
        <f>'raw phase counts ordered'!T161/'raw phase counts ordered'!$F161</f>
        <v>0.31414868105515587</v>
      </c>
      <c r="T157">
        <f>'raw phase counts ordered'!U161/'raw phase counts ordered'!$F161</f>
        <v>3.9328537170263786E-2</v>
      </c>
      <c r="U157">
        <f>'raw phase counts ordered'!V161/'raw phase counts ordered'!$F161</f>
        <v>3.4532374100719423E-2</v>
      </c>
      <c r="V157">
        <f>'raw phase counts ordered'!W161/'raw phase counts ordered'!$F161</f>
        <v>0</v>
      </c>
      <c r="W157">
        <f>'raw phase counts ordered'!X161/'raw phase counts ordered'!$F161</f>
        <v>0</v>
      </c>
    </row>
    <row r="158" spans="1:23" x14ac:dyDescent="0.2">
      <c r="A158" t="str">
        <f>'raw phase counts ordered'!B162</f>
        <v>Colony-4595-t2-ps1A-c7-p1-masked</v>
      </c>
      <c r="B158" s="2" t="s">
        <v>221</v>
      </c>
      <c r="C158" t="s">
        <v>221</v>
      </c>
      <c r="D158" t="s">
        <v>232</v>
      </c>
      <c r="E158" t="s">
        <v>230</v>
      </c>
      <c r="F158">
        <f>'raw phase counts ordered'!G162/'raw phase counts ordered'!$F162</f>
        <v>0.32137030995106036</v>
      </c>
      <c r="G158">
        <f>'raw phase counts ordered'!H162/'raw phase counts ordered'!$F162</f>
        <v>0.2169657422512235</v>
      </c>
      <c r="H158">
        <f>'raw phase counts ordered'!I162/'raw phase counts ordered'!$F162</f>
        <v>0</v>
      </c>
      <c r="I158">
        <f>'raw phase counts ordered'!J162/'raw phase counts ordered'!$F162</f>
        <v>0</v>
      </c>
      <c r="J158">
        <f>'raw phase counts ordered'!K162/'raw phase counts ordered'!$F162</f>
        <v>5.7096247960848286E-2</v>
      </c>
      <c r="K158">
        <f>'raw phase counts ordered'!L162/'raw phase counts ordered'!$F162</f>
        <v>0</v>
      </c>
      <c r="L158">
        <f>'raw phase counts ordered'!M162/'raw phase counts ordered'!$F162</f>
        <v>0</v>
      </c>
      <c r="M158">
        <f>'raw phase counts ordered'!N162/'raw phase counts ordered'!$F162</f>
        <v>0</v>
      </c>
      <c r="N158">
        <f>'raw phase counts ordered'!O162/'raw phase counts ordered'!$F162</f>
        <v>0</v>
      </c>
      <c r="O158">
        <f>'raw phase counts ordered'!P162/'raw phase counts ordered'!$F162</f>
        <v>0</v>
      </c>
      <c r="P158">
        <f>'raw phase counts ordered'!Q162/'raw phase counts ordered'!$F162</f>
        <v>0</v>
      </c>
      <c r="Q158">
        <f>'raw phase counts ordered'!R162/'raw phase counts ordered'!$F162</f>
        <v>0.1500815660685155</v>
      </c>
      <c r="R158">
        <f>'raw phase counts ordered'!S162/'raw phase counts ordered'!$F162</f>
        <v>1.6313213703099511E-3</v>
      </c>
      <c r="S158">
        <f>'raw phase counts ordered'!T162/'raw phase counts ordered'!$F162</f>
        <v>0.24306688417618272</v>
      </c>
      <c r="T158">
        <f>'raw phase counts ordered'!U162/'raw phase counts ordered'!$F162</f>
        <v>9.7879282218597055E-3</v>
      </c>
      <c r="U158">
        <f>'raw phase counts ordered'!V162/'raw phase counts ordered'!$F162</f>
        <v>0</v>
      </c>
      <c r="V158">
        <f>'raw phase counts ordered'!W162/'raw phase counts ordered'!$F162</f>
        <v>0</v>
      </c>
      <c r="W158">
        <f>'raw phase counts ordered'!X162/'raw phase counts ordered'!$F162</f>
        <v>0</v>
      </c>
    </row>
    <row r="159" spans="1:23" x14ac:dyDescent="0.2">
      <c r="A159" t="str">
        <f>'raw phase counts ordered'!B163</f>
        <v>Colony-4595-t2-ps1A-c8-p1-masked</v>
      </c>
      <c r="B159" s="2" t="s">
        <v>221</v>
      </c>
      <c r="C159" t="s">
        <v>222</v>
      </c>
      <c r="D159" t="s">
        <v>233</v>
      </c>
      <c r="E159" t="s">
        <v>20</v>
      </c>
      <c r="F159">
        <f>'raw phase counts ordered'!G163/'raw phase counts ordered'!$F163</f>
        <v>0.45255003227888962</v>
      </c>
      <c r="G159">
        <f>'raw phase counts ordered'!H163/'raw phase counts ordered'!$F163</f>
        <v>5.9393156875403488E-2</v>
      </c>
      <c r="H159">
        <f>'raw phase counts ordered'!I163/'raw phase counts ordered'!$F163</f>
        <v>0</v>
      </c>
      <c r="I159">
        <f>'raw phase counts ordered'!J163/'raw phase counts ordered'!$F163</f>
        <v>0</v>
      </c>
      <c r="J159">
        <f>'raw phase counts ordered'!K163/'raw phase counts ordered'!$F163</f>
        <v>0</v>
      </c>
      <c r="K159">
        <f>'raw phase counts ordered'!L163/'raw phase counts ordered'!$F163</f>
        <v>0</v>
      </c>
      <c r="L159">
        <f>'raw phase counts ordered'!M163/'raw phase counts ordered'!$F163</f>
        <v>0</v>
      </c>
      <c r="M159">
        <f>'raw phase counts ordered'!N163/'raw phase counts ordered'!$F163</f>
        <v>0</v>
      </c>
      <c r="N159">
        <f>'raw phase counts ordered'!O163/'raw phase counts ordered'!$F163</f>
        <v>0</v>
      </c>
      <c r="O159">
        <f>'raw phase counts ordered'!P163/'raw phase counts ordered'!$F163</f>
        <v>0</v>
      </c>
      <c r="P159">
        <f>'raw phase counts ordered'!Q163/'raw phase counts ordered'!$F163</f>
        <v>0</v>
      </c>
      <c r="Q159">
        <f>'raw phase counts ordered'!R163/'raw phase counts ordered'!$F163</f>
        <v>0.23305358295674627</v>
      </c>
      <c r="R159">
        <f>'raw phase counts ordered'!S163/'raw phase counts ordered'!$F163</f>
        <v>0</v>
      </c>
      <c r="S159">
        <f>'raw phase counts ordered'!T163/'raw phase counts ordered'!$F163</f>
        <v>0.25500322788896063</v>
      </c>
      <c r="T159">
        <f>'raw phase counts ordered'!U163/'raw phase counts ordered'!$F163</f>
        <v>0</v>
      </c>
      <c r="U159">
        <f>'raw phase counts ordered'!V163/'raw phase counts ordered'!$F163</f>
        <v>0</v>
      </c>
      <c r="V159">
        <f>'raw phase counts ordered'!W163/'raw phase counts ordered'!$F163</f>
        <v>0</v>
      </c>
      <c r="W159">
        <f>'raw phase counts ordered'!X163/'raw phase counts ordered'!$F163</f>
        <v>0</v>
      </c>
    </row>
    <row r="160" spans="1:23" x14ac:dyDescent="0.2">
      <c r="A160" t="str">
        <f>'raw phase counts ordered'!B164</f>
        <v>Colony-4595-t2-ps1A-c4-p1-masked</v>
      </c>
      <c r="B160" s="2" t="s">
        <v>221</v>
      </c>
      <c r="C160" t="s">
        <v>221</v>
      </c>
      <c r="D160" t="s">
        <v>231</v>
      </c>
      <c r="E160" t="s">
        <v>230</v>
      </c>
      <c r="F160">
        <f>'raw phase counts ordered'!G164/'raw phase counts ordered'!$F164</f>
        <v>0.38240574506283664</v>
      </c>
      <c r="G160">
        <f>'raw phase counts ordered'!H164/'raw phase counts ordered'!$F164</f>
        <v>2.1543985637342909E-2</v>
      </c>
      <c r="H160">
        <f>'raw phase counts ordered'!I164/'raw phase counts ordered'!$F164</f>
        <v>0</v>
      </c>
      <c r="I160">
        <f>'raw phase counts ordered'!J164/'raw phase counts ordered'!$F164</f>
        <v>0</v>
      </c>
      <c r="J160">
        <f>'raw phase counts ordered'!K164/'raw phase counts ordered'!$F164</f>
        <v>0</v>
      </c>
      <c r="K160">
        <f>'raw phase counts ordered'!L164/'raw phase counts ordered'!$F164</f>
        <v>0</v>
      </c>
      <c r="L160">
        <f>'raw phase counts ordered'!M164/'raw phase counts ordered'!$F164</f>
        <v>5.3859964093357273E-3</v>
      </c>
      <c r="M160">
        <f>'raw phase counts ordered'!N164/'raw phase counts ordered'!$F164</f>
        <v>0</v>
      </c>
      <c r="N160">
        <f>'raw phase counts ordered'!O164/'raw phase counts ordered'!$F164</f>
        <v>0</v>
      </c>
      <c r="O160">
        <f>'raw phase counts ordered'!P164/'raw phase counts ordered'!$F164</f>
        <v>0</v>
      </c>
      <c r="P160">
        <f>'raw phase counts ordered'!Q164/'raw phase counts ordered'!$F164</f>
        <v>0</v>
      </c>
      <c r="Q160">
        <f>'raw phase counts ordered'!R164/'raw phase counts ordered'!$F164</f>
        <v>0.25673249551166966</v>
      </c>
      <c r="R160">
        <f>'raw phase counts ordered'!S164/'raw phase counts ordered'!$F164</f>
        <v>1.7953321364452424E-3</v>
      </c>
      <c r="S160">
        <f>'raw phase counts ordered'!T164/'raw phase counts ordered'!$F164</f>
        <v>0.32854578096947934</v>
      </c>
      <c r="T160">
        <f>'raw phase counts ordered'!U164/'raw phase counts ordered'!$F164</f>
        <v>0</v>
      </c>
      <c r="U160">
        <f>'raw phase counts ordered'!V164/'raw phase counts ordered'!$F164</f>
        <v>3.5906642728904849E-3</v>
      </c>
      <c r="V160">
        <f>'raw phase counts ordered'!W164/'raw phase counts ordered'!$F164</f>
        <v>0</v>
      </c>
      <c r="W160">
        <f>'raw phase counts ordered'!X164/'raw phase counts ordered'!$F164</f>
        <v>0</v>
      </c>
    </row>
    <row r="161" spans="1:23" x14ac:dyDescent="0.2">
      <c r="A161" t="str">
        <f>'raw phase counts ordered'!B165</f>
        <v>Colony-4595-t2-ps1A-c2-p24-masked</v>
      </c>
      <c r="B161" s="2" t="s">
        <v>219</v>
      </c>
      <c r="C161" t="s">
        <v>219</v>
      </c>
      <c r="D161" t="s">
        <v>228</v>
      </c>
      <c r="E161" t="s">
        <v>20</v>
      </c>
      <c r="F161">
        <f>'raw phase counts ordered'!G165/'raw phase counts ordered'!$F165</f>
        <v>0.30178837555886734</v>
      </c>
      <c r="G161">
        <f>'raw phase counts ordered'!H165/'raw phase counts ordered'!$F165</f>
        <v>0.50745156482861398</v>
      </c>
      <c r="H161">
        <f>'raw phase counts ordered'!I165/'raw phase counts ordered'!$F165</f>
        <v>0</v>
      </c>
      <c r="I161">
        <f>'raw phase counts ordered'!J165/'raw phase counts ordered'!$F165</f>
        <v>0</v>
      </c>
      <c r="J161">
        <f>'raw phase counts ordered'!K165/'raw phase counts ordered'!$F165</f>
        <v>7.4515648286140088E-2</v>
      </c>
      <c r="K161">
        <f>'raw phase counts ordered'!L165/'raw phase counts ordered'!$F165</f>
        <v>0</v>
      </c>
      <c r="L161">
        <f>'raw phase counts ordered'!M165/'raw phase counts ordered'!$F165</f>
        <v>0</v>
      </c>
      <c r="M161">
        <f>'raw phase counts ordered'!N165/'raw phase counts ordered'!$F165</f>
        <v>0</v>
      </c>
      <c r="N161">
        <f>'raw phase counts ordered'!O165/'raw phase counts ordered'!$F165</f>
        <v>0</v>
      </c>
      <c r="O161">
        <f>'raw phase counts ordered'!P165/'raw phase counts ordered'!$F165</f>
        <v>0</v>
      </c>
      <c r="P161">
        <f>'raw phase counts ordered'!Q165/'raw phase counts ordered'!$F165</f>
        <v>1.3412816691505217E-2</v>
      </c>
      <c r="Q161">
        <f>'raw phase counts ordered'!R165/'raw phase counts ordered'!$F165</f>
        <v>2.1609538002980627E-2</v>
      </c>
      <c r="R161">
        <f>'raw phase counts ordered'!S165/'raw phase counts ordered'!$F165</f>
        <v>6.4083457526080481E-2</v>
      </c>
      <c r="S161">
        <f>'raw phase counts ordered'!T165/'raw phase counts ordered'!$F165</f>
        <v>1.564828614008942E-2</v>
      </c>
      <c r="T161">
        <f>'raw phase counts ordered'!U165/'raw phase counts ordered'!$F165</f>
        <v>0</v>
      </c>
      <c r="U161">
        <f>'raw phase counts ordered'!V165/'raw phase counts ordered'!$F165</f>
        <v>1.4903129657228018E-3</v>
      </c>
      <c r="V161">
        <f>'raw phase counts ordered'!W165/'raw phase counts ordered'!$F165</f>
        <v>0</v>
      </c>
      <c r="W161">
        <f>'raw phase counts ordered'!X165/'raw phase counts ordered'!$F165</f>
        <v>0</v>
      </c>
    </row>
    <row r="162" spans="1:23" x14ac:dyDescent="0.2">
      <c r="A162" t="str">
        <f>'raw phase counts ordered'!B166</f>
        <v>Colony-4595-t2-ps1A-c2-p25-masked</v>
      </c>
      <c r="B162" s="2" t="s">
        <v>219</v>
      </c>
      <c r="C162" t="s">
        <v>219</v>
      </c>
      <c r="D162" t="s">
        <v>229</v>
      </c>
      <c r="E162" t="s">
        <v>20</v>
      </c>
      <c r="F162">
        <f>'raw phase counts ordered'!G166/'raw phase counts ordered'!$F166</f>
        <v>0.6621923937360179</v>
      </c>
      <c r="G162">
        <f>'raw phase counts ordered'!H166/'raw phase counts ordered'!$F166</f>
        <v>0.23042505592841164</v>
      </c>
      <c r="H162">
        <f>'raw phase counts ordered'!I166/'raw phase counts ordered'!$F166</f>
        <v>0</v>
      </c>
      <c r="I162">
        <f>'raw phase counts ordered'!J166/'raw phase counts ordered'!$F166</f>
        <v>0</v>
      </c>
      <c r="J162">
        <f>'raw phase counts ordered'!K166/'raw phase counts ordered'!$F166</f>
        <v>0</v>
      </c>
      <c r="K162">
        <f>'raw phase counts ordered'!L166/'raw phase counts ordered'!$F166</f>
        <v>0</v>
      </c>
      <c r="L162">
        <f>'raw phase counts ordered'!M166/'raw phase counts ordered'!$F166</f>
        <v>0</v>
      </c>
      <c r="M162">
        <f>'raw phase counts ordered'!N166/'raw phase counts ordered'!$F166</f>
        <v>0</v>
      </c>
      <c r="N162">
        <f>'raw phase counts ordered'!O166/'raw phase counts ordered'!$F166</f>
        <v>0</v>
      </c>
      <c r="O162">
        <f>'raw phase counts ordered'!P166/'raw phase counts ordered'!$F166</f>
        <v>0</v>
      </c>
      <c r="P162">
        <f>'raw phase counts ordered'!Q166/'raw phase counts ordered'!$F166</f>
        <v>0</v>
      </c>
      <c r="Q162">
        <f>'raw phase counts ordered'!R166/'raw phase counts ordered'!$F166</f>
        <v>6.8605518269947804E-2</v>
      </c>
      <c r="R162">
        <f>'raw phase counts ordered'!S166/'raw phase counts ordered'!$F166</f>
        <v>2.0879940343027592E-2</v>
      </c>
      <c r="S162">
        <f>'raw phase counts ordered'!T166/'raw phase counts ordered'!$F166</f>
        <v>7.4571215510812828E-3</v>
      </c>
      <c r="T162">
        <f>'raw phase counts ordered'!U166/'raw phase counts ordered'!$F166</f>
        <v>0</v>
      </c>
      <c r="U162">
        <f>'raw phase counts ordered'!V166/'raw phase counts ordered'!$F166</f>
        <v>1.0439970171513796E-2</v>
      </c>
      <c r="V162">
        <f>'raw phase counts ordered'!W166/'raw phase counts ordered'!$F166</f>
        <v>0</v>
      </c>
      <c r="W162">
        <f>'raw phase counts ordered'!X166/'raw phase counts ordered'!$F166</f>
        <v>0</v>
      </c>
    </row>
    <row r="163" spans="1:23" s="3" customFormat="1" x14ac:dyDescent="0.2">
      <c r="A163" s="3" t="str">
        <f>'raw phase counts ordered'!B167</f>
        <v>Colony-4595-t2-ps1A-c25-p1-masked</v>
      </c>
      <c r="B163" s="4" t="s">
        <v>221</v>
      </c>
      <c r="C163" s="3" t="s">
        <v>221</v>
      </c>
      <c r="D163" s="3" t="s">
        <v>239</v>
      </c>
      <c r="F163" s="3">
        <f>'raw phase counts ordered'!G167/'raw phase counts ordered'!$F167</f>
        <v>1.9203413940256046E-2</v>
      </c>
      <c r="G163" s="3">
        <f>'raw phase counts ordered'!H167/'raw phase counts ordered'!$F167</f>
        <v>0.72261735419630158</v>
      </c>
      <c r="H163" s="3">
        <f>'raw phase counts ordered'!I167/'raw phase counts ordered'!$F167</f>
        <v>0</v>
      </c>
      <c r="I163" s="3">
        <f>'raw phase counts ordered'!J167/'raw phase counts ordered'!$F167</f>
        <v>0</v>
      </c>
      <c r="J163" s="3">
        <f>'raw phase counts ordered'!K167/'raw phase counts ordered'!$F167</f>
        <v>4.9786628733997154E-2</v>
      </c>
      <c r="K163" s="3">
        <f>'raw phase counts ordered'!L167/'raw phase counts ordered'!$F167</f>
        <v>0</v>
      </c>
      <c r="L163" s="3">
        <f>'raw phase counts ordered'!M167/'raw phase counts ordered'!$F167</f>
        <v>0</v>
      </c>
      <c r="M163" s="3">
        <f>'raw phase counts ordered'!N167/'raw phase counts ordered'!$F167</f>
        <v>0</v>
      </c>
      <c r="N163" s="3">
        <f>'raw phase counts ordered'!O167/'raw phase counts ordered'!$F167</f>
        <v>0</v>
      </c>
      <c r="O163" s="3">
        <f>'raw phase counts ordered'!P167/'raw phase counts ordered'!$F167</f>
        <v>0</v>
      </c>
      <c r="P163" s="3">
        <f>'raw phase counts ordered'!Q167/'raw phase counts ordered'!$F167</f>
        <v>0</v>
      </c>
      <c r="Q163" s="3">
        <f>'raw phase counts ordered'!R167/'raw phase counts ordered'!$F167</f>
        <v>0</v>
      </c>
      <c r="R163" s="3">
        <f>'raw phase counts ordered'!S167/'raw phase counts ordered'!$F167</f>
        <v>6.4011379800853483E-3</v>
      </c>
      <c r="S163" s="3">
        <f>'raw phase counts ordered'!T167/'raw phase counts ordered'!$F167</f>
        <v>0</v>
      </c>
      <c r="T163" s="3">
        <f>'raw phase counts ordered'!U167/'raw phase counts ordered'!$F167</f>
        <v>0.20199146514935989</v>
      </c>
      <c r="U163" s="3">
        <f>'raw phase counts ordered'!V167/'raw phase counts ordered'!$F167</f>
        <v>0</v>
      </c>
      <c r="V163" s="3">
        <f>'raw phase counts ordered'!W167/'raw phase counts ordered'!$F167</f>
        <v>0</v>
      </c>
      <c r="W163" s="3">
        <f>'raw phase counts ordered'!X167/'raw phase counts ordered'!$F167</f>
        <v>0</v>
      </c>
    </row>
    <row r="164" spans="1:23" x14ac:dyDescent="0.2">
      <c r="A164" t="str">
        <f>'raw phase counts ordered'!B168</f>
        <v>Colony-4595-t2-ps1A-c23-p1-masked</v>
      </c>
      <c r="B164" s="2" t="s">
        <v>221</v>
      </c>
      <c r="C164" t="s">
        <v>221</v>
      </c>
      <c r="D164" t="s">
        <v>237</v>
      </c>
      <c r="E164" t="s">
        <v>238</v>
      </c>
      <c r="F164">
        <f>'raw phase counts ordered'!G168/'raw phase counts ordered'!$F168</f>
        <v>0.15350223546944858</v>
      </c>
      <c r="G164">
        <f>'raw phase counts ordered'!H168/'raw phase counts ordered'!$F168</f>
        <v>0.14977645305514159</v>
      </c>
      <c r="H164">
        <f>'raw phase counts ordered'!I168/'raw phase counts ordered'!$F168</f>
        <v>0</v>
      </c>
      <c r="I164">
        <f>'raw phase counts ordered'!J168/'raw phase counts ordered'!$F168</f>
        <v>0</v>
      </c>
      <c r="J164">
        <f>'raw phase counts ordered'!K168/'raw phase counts ordered'!$F168</f>
        <v>1.2667660208643815E-2</v>
      </c>
      <c r="K164">
        <f>'raw phase counts ordered'!L168/'raw phase counts ordered'!$F168</f>
        <v>0</v>
      </c>
      <c r="L164">
        <f>'raw phase counts ordered'!M168/'raw phase counts ordered'!$F168</f>
        <v>0</v>
      </c>
      <c r="M164">
        <f>'raw phase counts ordered'!N168/'raw phase counts ordered'!$F168</f>
        <v>0</v>
      </c>
      <c r="N164">
        <f>'raw phase counts ordered'!O168/'raw phase counts ordered'!$F168</f>
        <v>0</v>
      </c>
      <c r="O164">
        <f>'raw phase counts ordered'!P168/'raw phase counts ordered'!$F168</f>
        <v>0</v>
      </c>
      <c r="P164">
        <f>'raw phase counts ordered'!Q168/'raw phase counts ordered'!$F168</f>
        <v>3.5022354694485842E-2</v>
      </c>
      <c r="Q164">
        <f>'raw phase counts ordered'!R168/'raw phase counts ordered'!$F168</f>
        <v>6.4828614008941882E-2</v>
      </c>
      <c r="R164">
        <f>'raw phase counts ordered'!S168/'raw phase counts ordered'!$F168</f>
        <v>0.11549925484351714</v>
      </c>
      <c r="S164">
        <f>'raw phase counts ordered'!T168/'raw phase counts ordered'!$F168</f>
        <v>0.40461997019374069</v>
      </c>
      <c r="T164">
        <f>'raw phase counts ordered'!U168/'raw phase counts ordered'!$F168</f>
        <v>6.4083457526080481E-2</v>
      </c>
      <c r="U164">
        <f>'raw phase counts ordered'!V168/'raw phase counts ordered'!$F168</f>
        <v>0</v>
      </c>
      <c r="V164">
        <f>'raw phase counts ordered'!W168/'raw phase counts ordered'!$F168</f>
        <v>0</v>
      </c>
      <c r="W164">
        <f>'raw phase counts ordered'!X168/'raw phase counts ordered'!$F168</f>
        <v>0</v>
      </c>
    </row>
    <row r="165" spans="1:23" x14ac:dyDescent="0.2">
      <c r="A165" t="str">
        <f>'raw phase counts ordered'!B169</f>
        <v>Colony-4595-t2-ps1A-c22a-p35-masked</v>
      </c>
      <c r="B165" s="2" t="s">
        <v>221</v>
      </c>
      <c r="C165" t="s">
        <v>221</v>
      </c>
      <c r="D165" t="s">
        <v>235</v>
      </c>
      <c r="E165" t="s">
        <v>234</v>
      </c>
      <c r="F165">
        <f>'raw phase counts ordered'!G169/'raw phase counts ordered'!$F169</f>
        <v>0.1097972972972973</v>
      </c>
      <c r="G165">
        <f>'raw phase counts ordered'!H169/'raw phase counts ordered'!$F169</f>
        <v>6.4189189189189186E-2</v>
      </c>
      <c r="H165">
        <f>'raw phase counts ordered'!I169/'raw phase counts ordered'!$F169</f>
        <v>0</v>
      </c>
      <c r="I165">
        <f>'raw phase counts ordered'!J169/'raw phase counts ordered'!$F169</f>
        <v>0</v>
      </c>
      <c r="J165">
        <f>'raw phase counts ordered'!K169/'raw phase counts ordered'!$F169</f>
        <v>1.6047297297297296E-2</v>
      </c>
      <c r="K165">
        <f>'raw phase counts ordered'!L169/'raw phase counts ordered'!$F169</f>
        <v>0</v>
      </c>
      <c r="L165">
        <f>'raw phase counts ordered'!M169/'raw phase counts ordered'!$F169</f>
        <v>0</v>
      </c>
      <c r="M165">
        <f>'raw phase counts ordered'!N169/'raw phase counts ordered'!$F169</f>
        <v>0</v>
      </c>
      <c r="N165">
        <f>'raw phase counts ordered'!O169/'raw phase counts ordered'!$F169</f>
        <v>0</v>
      </c>
      <c r="O165">
        <f>'raw phase counts ordered'!P169/'raw phase counts ordered'!$F169</f>
        <v>0</v>
      </c>
      <c r="P165">
        <f>'raw phase counts ordered'!Q169/'raw phase counts ordered'!$F169</f>
        <v>2.6182432432432432E-2</v>
      </c>
      <c r="Q165">
        <f>'raw phase counts ordered'!R169/'raw phase counts ordered'!$F169</f>
        <v>9.8817567567567571E-2</v>
      </c>
      <c r="R165">
        <f>'raw phase counts ordered'!S169/'raw phase counts ordered'!$F169</f>
        <v>7.6013513513513514E-2</v>
      </c>
      <c r="S165">
        <f>'raw phase counts ordered'!T169/'raw phase counts ordered'!$F169</f>
        <v>0.58783783783783783</v>
      </c>
      <c r="T165">
        <f>'raw phase counts ordered'!U169/'raw phase counts ordered'!$F169</f>
        <v>2.0270270270270271E-2</v>
      </c>
      <c r="U165">
        <f>'raw phase counts ordered'!V169/'raw phase counts ordered'!$F169</f>
        <v>8.4459459459459464E-4</v>
      </c>
      <c r="V165">
        <f>'raw phase counts ordered'!W169/'raw phase counts ordered'!$F169</f>
        <v>0</v>
      </c>
      <c r="W165">
        <f>'raw phase counts ordered'!X169/'raw phase counts ordered'!$F169</f>
        <v>0</v>
      </c>
    </row>
    <row r="166" spans="1:23" x14ac:dyDescent="0.2">
      <c r="A166" t="str">
        <f>'raw phase counts ordered'!B170</f>
        <v>Colony-4595-t2-ps1A-c22a-p37-masked</v>
      </c>
      <c r="B166" s="2" t="s">
        <v>221</v>
      </c>
      <c r="C166" t="s">
        <v>221</v>
      </c>
      <c r="D166" t="s">
        <v>236</v>
      </c>
      <c r="E166" t="s">
        <v>234</v>
      </c>
      <c r="F166">
        <f>'raw phase counts ordered'!G170/'raw phase counts ordered'!$F170</f>
        <v>9.7375105842506346E-2</v>
      </c>
      <c r="G166">
        <f>'raw phase counts ordered'!H170/'raw phase counts ordered'!$F170</f>
        <v>0.18712955122777308</v>
      </c>
      <c r="H166">
        <f>'raw phase counts ordered'!I170/'raw phase counts ordered'!$F170</f>
        <v>0</v>
      </c>
      <c r="I166">
        <f>'raw phase counts ordered'!J170/'raw phase counts ordered'!$F170</f>
        <v>0</v>
      </c>
      <c r="J166">
        <f>'raw phase counts ordered'!K170/'raw phase counts ordered'!$F170</f>
        <v>6.6045723962743441E-2</v>
      </c>
      <c r="K166">
        <f>'raw phase counts ordered'!L170/'raw phase counts ordered'!$F170</f>
        <v>0</v>
      </c>
      <c r="L166">
        <f>'raw phase counts ordered'!M170/'raw phase counts ordered'!$F170</f>
        <v>0</v>
      </c>
      <c r="M166">
        <f>'raw phase counts ordered'!N170/'raw phase counts ordered'!$F170</f>
        <v>0</v>
      </c>
      <c r="N166">
        <f>'raw phase counts ordered'!O170/'raw phase counts ordered'!$F170</f>
        <v>0</v>
      </c>
      <c r="O166">
        <f>'raw phase counts ordered'!P170/'raw phase counts ordered'!$F170</f>
        <v>0</v>
      </c>
      <c r="P166">
        <f>'raw phase counts ordered'!Q170/'raw phase counts ordered'!$F170</f>
        <v>5.9271803556308214E-3</v>
      </c>
      <c r="Q166">
        <f>'raw phase counts ordered'!R170/'raw phase counts ordered'!$F170</f>
        <v>8.4674005080440304E-2</v>
      </c>
      <c r="R166">
        <f>'raw phase counts ordered'!S170/'raw phase counts ordered'!$F170</f>
        <v>2.7942421676545301E-2</v>
      </c>
      <c r="S166">
        <f>'raw phase counts ordered'!T170/'raw phase counts ordered'!$F170</f>
        <v>0.49703640982218461</v>
      </c>
      <c r="T166">
        <f>'raw phase counts ordered'!U170/'raw phase counts ordered'!$F170</f>
        <v>3.3022861981371721E-2</v>
      </c>
      <c r="U166">
        <f>'raw phase counts ordered'!V170/'raw phase counts ordered'!$F170</f>
        <v>8.4674005080440302E-4</v>
      </c>
      <c r="V166">
        <f>'raw phase counts ordered'!W170/'raw phase counts ordered'!$F170</f>
        <v>0</v>
      </c>
      <c r="W166">
        <f>'raw phase counts ordered'!X170/'raw phase counts ordered'!$F170</f>
        <v>0</v>
      </c>
    </row>
    <row r="167" spans="1:23" x14ac:dyDescent="0.2">
      <c r="A167" t="str">
        <f>'raw phase counts ordered'!B171</f>
        <v>Colony-4595-t3-ps1A-c7-p1-masked</v>
      </c>
      <c r="B167" s="2" t="s">
        <v>219</v>
      </c>
      <c r="C167" t="s">
        <v>219</v>
      </c>
      <c r="D167" t="s">
        <v>247</v>
      </c>
      <c r="E167" t="s">
        <v>20</v>
      </c>
      <c r="F167">
        <f>'raw phase counts ordered'!G171/'raw phase counts ordered'!$F171</f>
        <v>0.14080000000000001</v>
      </c>
      <c r="G167">
        <f>'raw phase counts ordered'!H171/'raw phase counts ordered'!$F171</f>
        <v>0.46239999999999998</v>
      </c>
      <c r="H167">
        <f>'raw phase counts ordered'!I171/'raw phase counts ordered'!$F171</f>
        <v>0</v>
      </c>
      <c r="I167">
        <f>'raw phase counts ordered'!J171/'raw phase counts ordered'!$F171</f>
        <v>0</v>
      </c>
      <c r="J167">
        <f>'raw phase counts ordered'!K171/'raw phase counts ordered'!$F171</f>
        <v>0</v>
      </c>
      <c r="K167">
        <f>'raw phase counts ordered'!L171/'raw phase counts ordered'!$F171</f>
        <v>0</v>
      </c>
      <c r="L167">
        <f>'raw phase counts ordered'!M171/'raw phase counts ordered'!$F171</f>
        <v>0</v>
      </c>
      <c r="M167">
        <f>'raw phase counts ordered'!N171/'raw phase counts ordered'!$F171</f>
        <v>0</v>
      </c>
      <c r="N167">
        <f>'raw phase counts ordered'!O171/'raw phase counts ordered'!$F171</f>
        <v>0</v>
      </c>
      <c r="O167">
        <f>'raw phase counts ordered'!P171/'raw phase counts ordered'!$F171</f>
        <v>0</v>
      </c>
      <c r="P167">
        <f>'raw phase counts ordered'!Q171/'raw phase counts ordered'!$F171</f>
        <v>4.7999999999999996E-3</v>
      </c>
      <c r="Q167">
        <f>'raw phase counts ordered'!R171/'raw phase counts ordered'!$F171</f>
        <v>6.4000000000000001E-2</v>
      </c>
      <c r="R167">
        <f>'raw phase counts ordered'!S171/'raw phase counts ordered'!$F171</f>
        <v>0.18720000000000001</v>
      </c>
      <c r="S167">
        <f>'raw phase counts ordered'!T171/'raw phase counts ordered'!$F171</f>
        <v>6.2399999999999997E-2</v>
      </c>
      <c r="T167">
        <f>'raw phase counts ordered'!U171/'raw phase counts ordered'!$F171</f>
        <v>9.5999999999999992E-3</v>
      </c>
      <c r="U167">
        <f>'raw phase counts ordered'!V171/'raw phase counts ordered'!$F171</f>
        <v>6.88E-2</v>
      </c>
      <c r="V167">
        <f>'raw phase counts ordered'!W171/'raw phase counts ordered'!$F171</f>
        <v>0</v>
      </c>
      <c r="W167">
        <f>'raw phase counts ordered'!X171/'raw phase counts ordered'!$F171</f>
        <v>0</v>
      </c>
    </row>
    <row r="168" spans="1:23" s="3" customFormat="1" x14ac:dyDescent="0.2">
      <c r="A168" s="3" t="str">
        <f>'raw phase counts ordered'!B172</f>
        <v>Colony-4595-t3-ps1A-c22a-p14-masked</v>
      </c>
      <c r="B168" s="4" t="s">
        <v>219</v>
      </c>
      <c r="C168" s="3" t="s">
        <v>219</v>
      </c>
      <c r="D168" s="3" t="s">
        <v>264</v>
      </c>
      <c r="F168" s="3">
        <f>'raw phase counts ordered'!G172/'raw phase counts ordered'!$F172</f>
        <v>8.3536090835360913E-2</v>
      </c>
      <c r="G168" s="3">
        <f>'raw phase counts ordered'!H172/'raw phase counts ordered'!$F172</f>
        <v>0.39983779399837793</v>
      </c>
      <c r="H168" s="3">
        <f>'raw phase counts ordered'!I172/'raw phase counts ordered'!$F172</f>
        <v>0</v>
      </c>
      <c r="I168" s="3">
        <f>'raw phase counts ordered'!J172/'raw phase counts ordered'!$F172</f>
        <v>0</v>
      </c>
      <c r="J168" s="3">
        <f>'raw phase counts ordered'!K172/'raw phase counts ordered'!$F172</f>
        <v>0.51257096512570965</v>
      </c>
      <c r="K168" s="3">
        <f>'raw phase counts ordered'!L172/'raw phase counts ordered'!$F172</f>
        <v>0</v>
      </c>
      <c r="L168" s="3">
        <f>'raw phase counts ordered'!M172/'raw phase counts ordered'!$F172</f>
        <v>0</v>
      </c>
      <c r="M168" s="3">
        <f>'raw phase counts ordered'!N172/'raw phase counts ordered'!$F172</f>
        <v>0</v>
      </c>
      <c r="N168" s="3">
        <f>'raw phase counts ordered'!O172/'raw phase counts ordered'!$F172</f>
        <v>0</v>
      </c>
      <c r="O168" s="3">
        <f>'raw phase counts ordered'!P172/'raw phase counts ordered'!$F172</f>
        <v>0</v>
      </c>
      <c r="P168" s="3">
        <f>'raw phase counts ordered'!Q172/'raw phase counts ordered'!$F172</f>
        <v>3.2441200324412004E-3</v>
      </c>
      <c r="Q168" s="3">
        <f>'raw phase counts ordered'!R172/'raw phase counts ordered'!$F172</f>
        <v>0</v>
      </c>
      <c r="R168" s="3">
        <f>'raw phase counts ordered'!S172/'raw phase counts ordered'!$F172</f>
        <v>8.110300081103001E-4</v>
      </c>
      <c r="S168" s="3">
        <f>'raw phase counts ordered'!T172/'raw phase counts ordered'!$F172</f>
        <v>0</v>
      </c>
      <c r="T168" s="3">
        <f>'raw phase counts ordered'!U172/'raw phase counts ordered'!$F172</f>
        <v>0</v>
      </c>
      <c r="U168" s="3">
        <f>'raw phase counts ordered'!V172/'raw phase counts ordered'!$F172</f>
        <v>0</v>
      </c>
      <c r="V168" s="3">
        <f>'raw phase counts ordered'!W172/'raw phase counts ordered'!$F172</f>
        <v>0</v>
      </c>
      <c r="W168" s="3">
        <f>'raw phase counts ordered'!X172/'raw phase counts ordered'!$F172</f>
        <v>0</v>
      </c>
    </row>
    <row r="169" spans="1:23" s="3" customFormat="1" x14ac:dyDescent="0.2">
      <c r="A169" s="3" t="str">
        <f>'raw phase counts ordered'!B173</f>
        <v>Colony-4595-t3-ps1A-c22a-p15-masked</v>
      </c>
      <c r="B169" s="4" t="s">
        <v>219</v>
      </c>
      <c r="C169" s="3" t="s">
        <v>219</v>
      </c>
      <c r="D169" s="3" t="s">
        <v>265</v>
      </c>
      <c r="F169" s="3">
        <f>'raw phase counts ordered'!G173/'raw phase counts ordered'!$F173</f>
        <v>2.5114155251141551E-2</v>
      </c>
      <c r="G169" s="3">
        <f>'raw phase counts ordered'!H173/'raw phase counts ordered'!$F173</f>
        <v>3.6529680365296802E-2</v>
      </c>
      <c r="H169" s="3">
        <f>'raw phase counts ordered'!I173/'raw phase counts ordered'!$F173</f>
        <v>0</v>
      </c>
      <c r="I169" s="3">
        <f>'raw phase counts ordered'!J173/'raw phase counts ordered'!$F173</f>
        <v>0</v>
      </c>
      <c r="J169" s="3">
        <f>'raw phase counts ordered'!K173/'raw phase counts ordered'!$F173</f>
        <v>0.93835616438356162</v>
      </c>
      <c r="K169" s="3">
        <f>'raw phase counts ordered'!L173/'raw phase counts ordered'!$F173</f>
        <v>0</v>
      </c>
      <c r="L169" s="3">
        <f>'raw phase counts ordered'!M173/'raw phase counts ordered'!$F173</f>
        <v>0</v>
      </c>
      <c r="M169" s="3">
        <f>'raw phase counts ordered'!N173/'raw phase counts ordered'!$F173</f>
        <v>0</v>
      </c>
      <c r="N169" s="3">
        <f>'raw phase counts ordered'!O173/'raw phase counts ordered'!$F173</f>
        <v>0</v>
      </c>
      <c r="O169" s="3">
        <f>'raw phase counts ordered'!P173/'raw phase counts ordered'!$F173</f>
        <v>0</v>
      </c>
      <c r="P169" s="3">
        <f>'raw phase counts ordered'!Q173/'raw phase counts ordered'!$F173</f>
        <v>0</v>
      </c>
      <c r="Q169" s="3">
        <f>'raw phase counts ordered'!R173/'raw phase counts ordered'!$F173</f>
        <v>0</v>
      </c>
      <c r="R169" s="3">
        <f>'raw phase counts ordered'!S173/'raw phase counts ordered'!$F173</f>
        <v>0</v>
      </c>
      <c r="S169" s="3">
        <f>'raw phase counts ordered'!T173/'raw phase counts ordered'!$F173</f>
        <v>0</v>
      </c>
      <c r="T169" s="3">
        <f>'raw phase counts ordered'!U173/'raw phase counts ordered'!$F173</f>
        <v>0</v>
      </c>
      <c r="U169" s="3">
        <f>'raw phase counts ordered'!V173/'raw phase counts ordered'!$F173</f>
        <v>0</v>
      </c>
      <c r="V169" s="3">
        <f>'raw phase counts ordered'!W173/'raw phase counts ordered'!$F173</f>
        <v>0</v>
      </c>
      <c r="W169" s="3">
        <f>'raw phase counts ordered'!X173/'raw phase counts ordered'!$F173</f>
        <v>0</v>
      </c>
    </row>
    <row r="170" spans="1:23" s="3" customFormat="1" x14ac:dyDescent="0.2">
      <c r="A170" s="3" t="str">
        <f>'raw phase counts ordered'!B174</f>
        <v>Colony-4595-t3-ps1A-c22a-p16-masked</v>
      </c>
      <c r="B170" s="4" t="s">
        <v>219</v>
      </c>
      <c r="C170" s="3" t="s">
        <v>219</v>
      </c>
      <c r="D170" s="3" t="s">
        <v>265</v>
      </c>
      <c r="F170" s="3">
        <f>'raw phase counts ordered'!G174/'raw phase counts ordered'!$F174</f>
        <v>2.1121039805036556E-2</v>
      </c>
      <c r="G170" s="3">
        <f>'raw phase counts ordered'!H174/'raw phase counts ordered'!$F174</f>
        <v>9.9918765231519088E-2</v>
      </c>
      <c r="H170" s="3">
        <f>'raw phase counts ordered'!I174/'raw phase counts ordered'!$F174</f>
        <v>0</v>
      </c>
      <c r="I170" s="3">
        <f>'raw phase counts ordered'!J174/'raw phase counts ordered'!$F174</f>
        <v>0</v>
      </c>
      <c r="J170" s="3">
        <f>'raw phase counts ordered'!K174/'raw phase counts ordered'!$F174</f>
        <v>0.86271324126726234</v>
      </c>
      <c r="K170" s="3">
        <f>'raw phase counts ordered'!L174/'raw phase counts ordered'!$F174</f>
        <v>0</v>
      </c>
      <c r="L170" s="3">
        <f>'raw phase counts ordered'!M174/'raw phase counts ordered'!$F174</f>
        <v>0</v>
      </c>
      <c r="M170" s="3">
        <f>'raw phase counts ordered'!N174/'raw phase counts ordered'!$F174</f>
        <v>0</v>
      </c>
      <c r="N170" s="3">
        <f>'raw phase counts ordered'!O174/'raw phase counts ordered'!$F174</f>
        <v>0</v>
      </c>
      <c r="O170" s="3">
        <f>'raw phase counts ordered'!P174/'raw phase counts ordered'!$F174</f>
        <v>0</v>
      </c>
      <c r="P170" s="3">
        <f>'raw phase counts ordered'!Q174/'raw phase counts ordered'!$F174</f>
        <v>8.1234768480909826E-4</v>
      </c>
      <c r="Q170" s="3">
        <f>'raw phase counts ordered'!R174/'raw phase counts ordered'!$F174</f>
        <v>0</v>
      </c>
      <c r="R170" s="3">
        <f>'raw phase counts ordered'!S174/'raw phase counts ordered'!$F174</f>
        <v>2.437043054427295E-3</v>
      </c>
      <c r="S170" s="3">
        <f>'raw phase counts ordered'!T174/'raw phase counts ordered'!$F174</f>
        <v>0</v>
      </c>
      <c r="T170" s="3">
        <f>'raw phase counts ordered'!U174/'raw phase counts ordered'!$F174</f>
        <v>1.2997562956945572E-2</v>
      </c>
      <c r="U170" s="3">
        <f>'raw phase counts ordered'!V174/'raw phase counts ordered'!$F174</f>
        <v>0</v>
      </c>
      <c r="V170" s="3">
        <f>'raw phase counts ordered'!W174/'raw phase counts ordered'!$F174</f>
        <v>0</v>
      </c>
      <c r="W170" s="3">
        <f>'raw phase counts ordered'!X174/'raw phase counts ordered'!$F174</f>
        <v>0</v>
      </c>
    </row>
    <row r="171" spans="1:23" x14ac:dyDescent="0.2">
      <c r="A171" t="str">
        <f>'raw phase counts ordered'!B175</f>
        <v>Colony-4595-t3-ps1A-c12a-p1-masked</v>
      </c>
      <c r="B171" s="2" t="s">
        <v>221</v>
      </c>
      <c r="C171" t="s">
        <v>221</v>
      </c>
      <c r="D171" t="s">
        <v>251</v>
      </c>
      <c r="E171" t="s">
        <v>234</v>
      </c>
      <c r="F171">
        <f>'raw phase counts ordered'!G175/'raw phase counts ordered'!$F175</f>
        <v>0.26094890510948904</v>
      </c>
      <c r="G171">
        <f>'raw phase counts ordered'!H175/'raw phase counts ordered'!$F175</f>
        <v>0</v>
      </c>
      <c r="H171">
        <f>'raw phase counts ordered'!I175/'raw phase counts ordered'!$F175</f>
        <v>0</v>
      </c>
      <c r="I171">
        <f>'raw phase counts ordered'!J175/'raw phase counts ordered'!$F175</f>
        <v>0</v>
      </c>
      <c r="J171">
        <f>'raw phase counts ordered'!K175/'raw phase counts ordered'!$F175</f>
        <v>4.0145985401459854E-2</v>
      </c>
      <c r="K171">
        <f>'raw phase counts ordered'!L175/'raw phase counts ordered'!$F175</f>
        <v>0</v>
      </c>
      <c r="L171">
        <f>'raw phase counts ordered'!M175/'raw phase counts ordered'!$F175</f>
        <v>0</v>
      </c>
      <c r="M171">
        <f>'raw phase counts ordered'!N175/'raw phase counts ordered'!$F175</f>
        <v>0</v>
      </c>
      <c r="N171">
        <f>'raw phase counts ordered'!O175/'raw phase counts ordered'!$F175</f>
        <v>0</v>
      </c>
      <c r="O171">
        <f>'raw phase counts ordered'!P175/'raw phase counts ordered'!$F175</f>
        <v>0</v>
      </c>
      <c r="P171">
        <f>'raw phase counts ordered'!Q175/'raw phase counts ordered'!$F175</f>
        <v>0</v>
      </c>
      <c r="Q171">
        <f>'raw phase counts ordered'!R175/'raw phase counts ordered'!$F175</f>
        <v>2.9197080291970802E-2</v>
      </c>
      <c r="R171">
        <f>'raw phase counts ordered'!S175/'raw phase counts ordered'!$F175</f>
        <v>0</v>
      </c>
      <c r="S171">
        <f>'raw phase counts ordered'!T175/'raw phase counts ordered'!$F175</f>
        <v>0.3010948905109489</v>
      </c>
      <c r="T171">
        <f>'raw phase counts ordered'!U175/'raw phase counts ordered'!$F175</f>
        <v>0.27737226277372262</v>
      </c>
      <c r="U171">
        <f>'raw phase counts ordered'!V175/'raw phase counts ordered'!$F175</f>
        <v>9.1240875912408759E-2</v>
      </c>
      <c r="V171">
        <f>'raw phase counts ordered'!W175/'raw phase counts ordered'!$F175</f>
        <v>0</v>
      </c>
      <c r="W171">
        <f>'raw phase counts ordered'!X175/'raw phase counts ordered'!$F175</f>
        <v>0</v>
      </c>
    </row>
    <row r="172" spans="1:23" x14ac:dyDescent="0.2">
      <c r="A172" t="str">
        <f>'raw phase counts ordered'!B176</f>
        <v>Colony-4595-t3-ps1A-c12b-p2-masked</v>
      </c>
      <c r="B172" s="2" t="s">
        <v>221</v>
      </c>
      <c r="C172" t="s">
        <v>221</v>
      </c>
      <c r="D172" t="s">
        <v>252</v>
      </c>
      <c r="E172" t="s">
        <v>253</v>
      </c>
      <c r="F172">
        <f>'raw phase counts ordered'!G176/'raw phase counts ordered'!$F176</f>
        <v>0.65641952983725138</v>
      </c>
      <c r="G172">
        <f>'raw phase counts ordered'!H176/'raw phase counts ordered'!$F176</f>
        <v>8.4990958408679929E-2</v>
      </c>
      <c r="H172">
        <f>'raw phase counts ordered'!I176/'raw phase counts ordered'!$F176</f>
        <v>0</v>
      </c>
      <c r="I172">
        <f>'raw phase counts ordered'!J176/'raw phase counts ordered'!$F176</f>
        <v>0</v>
      </c>
      <c r="J172">
        <f>'raw phase counts ordered'!K176/'raw phase counts ordered'!$F176</f>
        <v>1.8083182640144665E-3</v>
      </c>
      <c r="K172">
        <f>'raw phase counts ordered'!L176/'raw phase counts ordered'!$F176</f>
        <v>0</v>
      </c>
      <c r="L172">
        <f>'raw phase counts ordered'!M176/'raw phase counts ordered'!$F176</f>
        <v>0</v>
      </c>
      <c r="M172">
        <f>'raw phase counts ordered'!N176/'raw phase counts ordered'!$F176</f>
        <v>0</v>
      </c>
      <c r="N172">
        <f>'raw phase counts ordered'!O176/'raw phase counts ordered'!$F176</f>
        <v>0</v>
      </c>
      <c r="O172">
        <f>'raw phase counts ordered'!P176/'raw phase counts ordered'!$F176</f>
        <v>0</v>
      </c>
      <c r="P172">
        <f>'raw phase counts ordered'!Q176/'raw phase counts ordered'!$F176</f>
        <v>0</v>
      </c>
      <c r="Q172">
        <f>'raw phase counts ordered'!R176/'raw phase counts ordered'!$F176</f>
        <v>0.18264014466546113</v>
      </c>
      <c r="R172">
        <f>'raw phase counts ordered'!S176/'raw phase counts ordered'!$F176</f>
        <v>0</v>
      </c>
      <c r="S172">
        <f>'raw phase counts ordered'!T176/'raw phase counts ordered'!$F176</f>
        <v>6.148282097649186E-2</v>
      </c>
      <c r="T172">
        <f>'raw phase counts ordered'!U176/'raw phase counts ordered'!$F176</f>
        <v>1.8083182640144665E-3</v>
      </c>
      <c r="U172">
        <f>'raw phase counts ordered'!V176/'raw phase counts ordered'!$F176</f>
        <v>1.0849909584086799E-2</v>
      </c>
      <c r="V172">
        <f>'raw phase counts ordered'!W176/'raw phase counts ordered'!$F176</f>
        <v>0</v>
      </c>
      <c r="W172">
        <f>'raw phase counts ordered'!X176/'raw phase counts ordered'!$F176</f>
        <v>0</v>
      </c>
    </row>
    <row r="173" spans="1:23" x14ac:dyDescent="0.2">
      <c r="A173" t="str">
        <f>'raw phase counts ordered'!B177</f>
        <v>Colony-4595-t3-ps1A-c13-p1-masked</v>
      </c>
      <c r="B173" s="2" t="s">
        <v>221</v>
      </c>
      <c r="C173" t="s">
        <v>221</v>
      </c>
      <c r="D173" t="s">
        <v>254</v>
      </c>
      <c r="E173" t="s">
        <v>255</v>
      </c>
      <c r="F173">
        <f>'raw phase counts ordered'!G177/'raw phase counts ordered'!$F177</f>
        <v>8.2706766917293228E-2</v>
      </c>
      <c r="G173">
        <f>'raw phase counts ordered'!H177/'raw phase counts ordered'!$F177</f>
        <v>0</v>
      </c>
      <c r="H173">
        <f>'raw phase counts ordered'!I177/'raw phase counts ordered'!$F177</f>
        <v>0</v>
      </c>
      <c r="I173">
        <f>'raw phase counts ordered'!J177/'raw phase counts ordered'!$F177</f>
        <v>0</v>
      </c>
      <c r="J173">
        <f>'raw phase counts ordered'!K177/'raw phase counts ordered'!$F177</f>
        <v>0.14849624060150377</v>
      </c>
      <c r="K173">
        <f>'raw phase counts ordered'!L177/'raw phase counts ordered'!$F177</f>
        <v>0</v>
      </c>
      <c r="L173">
        <f>'raw phase counts ordered'!M177/'raw phase counts ordered'!$F177</f>
        <v>0</v>
      </c>
      <c r="M173">
        <f>'raw phase counts ordered'!N177/'raw phase counts ordered'!$F177</f>
        <v>0</v>
      </c>
      <c r="N173">
        <f>'raw phase counts ordered'!O177/'raw phase counts ordered'!$F177</f>
        <v>0</v>
      </c>
      <c r="O173">
        <f>'raw phase counts ordered'!P177/'raw phase counts ordered'!$F177</f>
        <v>3.0701754385964911E-2</v>
      </c>
      <c r="P173">
        <f>'raw phase counts ordered'!Q177/'raw phase counts ordered'!$F177</f>
        <v>0</v>
      </c>
      <c r="Q173">
        <f>'raw phase counts ordered'!R177/'raw phase counts ordered'!$F177</f>
        <v>1.1904761904761904E-2</v>
      </c>
      <c r="R173">
        <f>'raw phase counts ordered'!S177/'raw phase counts ordered'!$F177</f>
        <v>0</v>
      </c>
      <c r="S173">
        <f>'raw phase counts ordered'!T177/'raw phase counts ordered'!$F177</f>
        <v>6.3283208020050122E-2</v>
      </c>
      <c r="T173">
        <f>'raw phase counts ordered'!U177/'raw phase counts ordered'!$F177</f>
        <v>0.36215538847117795</v>
      </c>
      <c r="U173">
        <f>'raw phase counts ordered'!V177/'raw phase counts ordered'!$F177</f>
        <v>0.3007518796992481</v>
      </c>
      <c r="V173">
        <f>'raw phase counts ordered'!W177/'raw phase counts ordered'!$F177</f>
        <v>0</v>
      </c>
      <c r="W173">
        <f>'raw phase counts ordered'!X177/'raw phase counts ordered'!$F177</f>
        <v>0</v>
      </c>
    </row>
    <row r="174" spans="1:23" x14ac:dyDescent="0.2">
      <c r="A174" t="str">
        <f>'raw phase counts ordered'!B178</f>
        <v>Colony-4595-t3-ps1A-c10-p5-masked</v>
      </c>
      <c r="B174" s="2" t="s">
        <v>222</v>
      </c>
      <c r="C174" t="s">
        <v>222</v>
      </c>
      <c r="D174" t="s">
        <v>248</v>
      </c>
      <c r="E174" t="s">
        <v>20</v>
      </c>
      <c r="F174">
        <f>'raw phase counts ordered'!G178/'raw phase counts ordered'!$F178</f>
        <v>0.30661322645290578</v>
      </c>
      <c r="G174">
        <f>'raw phase counts ordered'!H178/'raw phase counts ordered'!$F178</f>
        <v>1.4028056112224449E-2</v>
      </c>
      <c r="H174">
        <f>'raw phase counts ordered'!I178/'raw phase counts ordered'!$F178</f>
        <v>0</v>
      </c>
      <c r="I174">
        <f>'raw phase counts ordered'!J178/'raw phase counts ordered'!$F178</f>
        <v>0</v>
      </c>
      <c r="J174">
        <f>'raw phase counts ordered'!K178/'raw phase counts ordered'!$F178</f>
        <v>0</v>
      </c>
      <c r="K174">
        <f>'raw phase counts ordered'!L178/'raw phase counts ordered'!$F178</f>
        <v>0</v>
      </c>
      <c r="L174">
        <f>'raw phase counts ordered'!M178/'raw phase counts ordered'!$F178</f>
        <v>0</v>
      </c>
      <c r="M174">
        <f>'raw phase counts ordered'!N178/'raw phase counts ordered'!$F178</f>
        <v>0</v>
      </c>
      <c r="N174">
        <f>'raw phase counts ordered'!O178/'raw phase counts ordered'!$F178</f>
        <v>0</v>
      </c>
      <c r="O174">
        <f>'raw phase counts ordered'!P178/'raw phase counts ordered'!$F178</f>
        <v>0</v>
      </c>
      <c r="P174">
        <f>'raw phase counts ordered'!Q178/'raw phase counts ordered'!$F178</f>
        <v>0</v>
      </c>
      <c r="Q174">
        <f>'raw phase counts ordered'!R178/'raw phase counts ordered'!$F178</f>
        <v>0.38276553106212424</v>
      </c>
      <c r="R174">
        <f>'raw phase counts ordered'!S178/'raw phase counts ordered'!$F178</f>
        <v>2.004008016032064E-2</v>
      </c>
      <c r="S174">
        <f>'raw phase counts ordered'!T178/'raw phase counts ordered'!$F178</f>
        <v>0.22044088176352705</v>
      </c>
      <c r="T174">
        <f>'raw phase counts ordered'!U178/'raw phase counts ordered'!$F178</f>
        <v>0</v>
      </c>
      <c r="U174">
        <f>'raw phase counts ordered'!V178/'raw phase counts ordered'!$F178</f>
        <v>5.6112224448897796E-2</v>
      </c>
      <c r="V174">
        <f>'raw phase counts ordered'!W178/'raw phase counts ordered'!$F178</f>
        <v>0</v>
      </c>
      <c r="W174">
        <f>'raw phase counts ordered'!X178/'raw phase counts ordered'!$F178</f>
        <v>0</v>
      </c>
    </row>
    <row r="175" spans="1:23" x14ac:dyDescent="0.2">
      <c r="A175" t="str">
        <f>'raw phase counts ordered'!B179</f>
        <v>Colony-4595-t3-ps1A-c10-p6-masked</v>
      </c>
      <c r="B175" s="2" t="s">
        <v>218</v>
      </c>
      <c r="C175" t="s">
        <v>249</v>
      </c>
      <c r="D175" t="s">
        <v>250</v>
      </c>
      <c r="E175" t="s">
        <v>250</v>
      </c>
      <c r="F175">
        <f>'raw phase counts ordered'!G179/'raw phase counts ordered'!$F179</f>
        <v>1.417004048582996E-2</v>
      </c>
      <c r="G175">
        <f>'raw phase counts ordered'!H179/'raw phase counts ordered'!$F179</f>
        <v>0</v>
      </c>
      <c r="H175">
        <f>'raw phase counts ordered'!I179/'raw phase counts ordered'!$F179</f>
        <v>0</v>
      </c>
      <c r="I175">
        <f>'raw phase counts ordered'!J179/'raw phase counts ordered'!$F179</f>
        <v>0</v>
      </c>
      <c r="J175">
        <f>'raw phase counts ordered'!K179/'raw phase counts ordered'!$F179</f>
        <v>0</v>
      </c>
      <c r="K175">
        <f>'raw phase counts ordered'!L179/'raw phase counts ordered'!$F179</f>
        <v>0</v>
      </c>
      <c r="L175">
        <f>'raw phase counts ordered'!M179/'raw phase counts ordered'!$F179</f>
        <v>0</v>
      </c>
      <c r="M175">
        <f>'raw phase counts ordered'!N179/'raw phase counts ordered'!$F179</f>
        <v>0</v>
      </c>
      <c r="N175">
        <f>'raw phase counts ordered'!O179/'raw phase counts ordered'!$F179</f>
        <v>0</v>
      </c>
      <c r="O175">
        <f>'raw phase counts ordered'!P179/'raw phase counts ordered'!$F179</f>
        <v>0</v>
      </c>
      <c r="P175">
        <f>'raw phase counts ordered'!Q179/'raw phase counts ordered'!$F179</f>
        <v>2.0242914979757085E-3</v>
      </c>
      <c r="Q175">
        <f>'raw phase counts ordered'!R179/'raw phase counts ordered'!$F179</f>
        <v>0</v>
      </c>
      <c r="R175">
        <f>'raw phase counts ordered'!S179/'raw phase counts ordered'!$F179</f>
        <v>0.98380566801619429</v>
      </c>
      <c r="S175">
        <f>'raw phase counts ordered'!T179/'raw phase counts ordered'!$F179</f>
        <v>0</v>
      </c>
      <c r="T175">
        <f>'raw phase counts ordered'!U179/'raw phase counts ordered'!$F179</f>
        <v>0</v>
      </c>
      <c r="U175">
        <f>'raw phase counts ordered'!V179/'raw phase counts ordered'!$F179</f>
        <v>0</v>
      </c>
      <c r="V175">
        <f>'raw phase counts ordered'!W179/'raw phase counts ordered'!$F179</f>
        <v>0</v>
      </c>
      <c r="W175">
        <f>'raw phase counts ordered'!X179/'raw phase counts ordered'!$F179</f>
        <v>0</v>
      </c>
    </row>
    <row r="176" spans="1:23" s="3" customFormat="1" x14ac:dyDescent="0.2">
      <c r="A176" s="3" t="str">
        <f>'raw phase counts ordered'!B180</f>
        <v>Colony-4595-t3-ps1A-c21-p17-masked</v>
      </c>
      <c r="B176" s="4" t="s">
        <v>218</v>
      </c>
      <c r="C176" s="3" t="s">
        <v>249</v>
      </c>
      <c r="D176" s="3" t="s">
        <v>262</v>
      </c>
      <c r="F176" s="3">
        <f>'raw phase counts ordered'!G180/'raw phase counts ordered'!$F180</f>
        <v>2.8517110266159697E-2</v>
      </c>
      <c r="G176" s="3">
        <f>'raw phase counts ordered'!H180/'raw phase counts ordered'!$F180</f>
        <v>9.3155893536121678E-2</v>
      </c>
      <c r="H176" s="3">
        <f>'raw phase counts ordered'!I180/'raw phase counts ordered'!$F180</f>
        <v>0</v>
      </c>
      <c r="I176" s="3">
        <f>'raw phase counts ordered'!J180/'raw phase counts ordered'!$F180</f>
        <v>0</v>
      </c>
      <c r="J176" s="3">
        <f>'raw phase counts ordered'!K180/'raw phase counts ordered'!$F180</f>
        <v>0.64448669201520914</v>
      </c>
      <c r="K176" s="3">
        <f>'raw phase counts ordered'!L180/'raw phase counts ordered'!$F180</f>
        <v>0</v>
      </c>
      <c r="L176" s="3">
        <f>'raw phase counts ordered'!M180/'raw phase counts ordered'!$F180</f>
        <v>0</v>
      </c>
      <c r="M176" s="3">
        <f>'raw phase counts ordered'!N180/'raw phase counts ordered'!$F180</f>
        <v>0</v>
      </c>
      <c r="N176" s="3">
        <f>'raw phase counts ordered'!O180/'raw phase counts ordered'!$F180</f>
        <v>0</v>
      </c>
      <c r="O176" s="3">
        <f>'raw phase counts ordered'!P180/'raw phase counts ordered'!$F180</f>
        <v>0</v>
      </c>
      <c r="P176" s="3">
        <f>'raw phase counts ordered'!Q180/'raw phase counts ordered'!$F180</f>
        <v>1.1406844106463879E-2</v>
      </c>
      <c r="Q176" s="3">
        <f>'raw phase counts ordered'!R180/'raw phase counts ordered'!$F180</f>
        <v>0</v>
      </c>
      <c r="R176" s="3">
        <f>'raw phase counts ordered'!S180/'raw phase counts ordered'!$F180</f>
        <v>0.22053231939163498</v>
      </c>
      <c r="S176" s="3">
        <f>'raw phase counts ordered'!T180/'raw phase counts ordered'!$F180</f>
        <v>0</v>
      </c>
      <c r="T176" s="3">
        <f>'raw phase counts ordered'!U180/'raw phase counts ordered'!$F180</f>
        <v>1.9011406844106464E-3</v>
      </c>
      <c r="U176" s="3">
        <f>'raw phase counts ordered'!V180/'raw phase counts ordered'!$F180</f>
        <v>0</v>
      </c>
      <c r="V176" s="3">
        <f>'raw phase counts ordered'!W180/'raw phase counts ordered'!$F180</f>
        <v>0</v>
      </c>
      <c r="W176" s="3">
        <f>'raw phase counts ordered'!X180/'raw phase counts ordered'!$F180</f>
        <v>0</v>
      </c>
    </row>
    <row r="177" spans="1:23" s="3" customFormat="1" x14ac:dyDescent="0.2">
      <c r="A177" s="3" t="str">
        <f>'raw phase counts ordered'!B181</f>
        <v>Colony-4595-t3-ps1A-c21-p18-masked</v>
      </c>
      <c r="B177" s="4" t="s">
        <v>219</v>
      </c>
      <c r="C177" s="3" t="s">
        <v>219</v>
      </c>
      <c r="D177" s="3" t="s">
        <v>263</v>
      </c>
      <c r="F177" s="3">
        <f>'raw phase counts ordered'!G181/'raw phase counts ordered'!$F181</f>
        <v>0</v>
      </c>
      <c r="G177" s="3">
        <f>'raw phase counts ordered'!H181/'raw phase counts ordered'!$F181</f>
        <v>0.94897959183673475</v>
      </c>
      <c r="H177" s="3">
        <f>'raw phase counts ordered'!I181/'raw phase counts ordered'!$F181</f>
        <v>0</v>
      </c>
      <c r="I177" s="3">
        <f>'raw phase counts ordered'!J181/'raw phase counts ordered'!$F181</f>
        <v>0</v>
      </c>
      <c r="J177" s="3">
        <f>'raw phase counts ordered'!K181/'raw phase counts ordered'!$F181</f>
        <v>0</v>
      </c>
      <c r="K177" s="3">
        <f>'raw phase counts ordered'!L181/'raw phase counts ordered'!$F181</f>
        <v>0</v>
      </c>
      <c r="L177" s="3">
        <f>'raw phase counts ordered'!M181/'raw phase counts ordered'!$F181</f>
        <v>0</v>
      </c>
      <c r="M177" s="3">
        <f>'raw phase counts ordered'!N181/'raw phase counts ordered'!$F181</f>
        <v>0</v>
      </c>
      <c r="N177" s="3">
        <f>'raw phase counts ordered'!O181/'raw phase counts ordered'!$F181</f>
        <v>0</v>
      </c>
      <c r="O177" s="3">
        <f>'raw phase counts ordered'!P181/'raw phase counts ordered'!$F181</f>
        <v>0</v>
      </c>
      <c r="P177" s="3">
        <f>'raw phase counts ordered'!Q181/'raw phase counts ordered'!$F181</f>
        <v>0</v>
      </c>
      <c r="Q177" s="3">
        <f>'raw phase counts ordered'!R181/'raw phase counts ordered'!$F181</f>
        <v>0</v>
      </c>
      <c r="R177" s="3">
        <f>'raw phase counts ordered'!S181/'raw phase counts ordered'!$F181</f>
        <v>0</v>
      </c>
      <c r="S177" s="3">
        <f>'raw phase counts ordered'!T181/'raw phase counts ordered'!$F181</f>
        <v>0</v>
      </c>
      <c r="T177" s="3">
        <f>'raw phase counts ordered'!U181/'raw phase counts ordered'!$F181</f>
        <v>5.1020408163265307E-2</v>
      </c>
      <c r="U177" s="3">
        <f>'raw phase counts ordered'!V181/'raw phase counts ordered'!$F181</f>
        <v>0</v>
      </c>
      <c r="V177" s="3">
        <f>'raw phase counts ordered'!W181/'raw phase counts ordered'!$F181</f>
        <v>0</v>
      </c>
      <c r="W177" s="3">
        <f>'raw phase counts ordered'!X181/'raw phase counts ordered'!$F181</f>
        <v>0</v>
      </c>
    </row>
    <row r="178" spans="1:23" s="3" customFormat="1" x14ac:dyDescent="0.2">
      <c r="A178" s="3" t="str">
        <f>'raw phase counts ordered'!B182</f>
        <v>Colony-4595-t3-ps1A-c20-p1-masked</v>
      </c>
      <c r="B178" s="4" t="s">
        <v>221</v>
      </c>
      <c r="C178" s="3" t="s">
        <v>219</v>
      </c>
      <c r="D178" s="3" t="s">
        <v>261</v>
      </c>
      <c r="F178" s="3">
        <f>'raw phase counts ordered'!G182/'raw phase counts ordered'!$F182</f>
        <v>8.8235294117647058E-3</v>
      </c>
      <c r="G178" s="3">
        <f>'raw phase counts ordered'!H182/'raw phase counts ordered'!$F182</f>
        <v>0.74044117647058827</v>
      </c>
      <c r="H178" s="3">
        <f>'raw phase counts ordered'!I182/'raw phase counts ordered'!$F182</f>
        <v>0</v>
      </c>
      <c r="I178" s="3">
        <f>'raw phase counts ordered'!J182/'raw phase counts ordered'!$F182</f>
        <v>0</v>
      </c>
      <c r="J178" s="3">
        <f>'raw phase counts ordered'!K182/'raw phase counts ordered'!$F182</f>
        <v>0.21102941176470588</v>
      </c>
      <c r="K178" s="3">
        <f>'raw phase counts ordered'!L182/'raw phase counts ordered'!$F182</f>
        <v>0</v>
      </c>
      <c r="L178" s="3">
        <f>'raw phase counts ordered'!M182/'raw phase counts ordered'!$F182</f>
        <v>0</v>
      </c>
      <c r="M178" s="3">
        <f>'raw phase counts ordered'!N182/'raw phase counts ordered'!$F182</f>
        <v>0</v>
      </c>
      <c r="N178" s="3">
        <f>'raw phase counts ordered'!O182/'raw phase counts ordered'!$F182</f>
        <v>0</v>
      </c>
      <c r="O178" s="3">
        <f>'raw phase counts ordered'!P182/'raw phase counts ordered'!$F182</f>
        <v>0</v>
      </c>
      <c r="P178" s="3">
        <f>'raw phase counts ordered'!Q182/'raw phase counts ordered'!$F182</f>
        <v>2.9411764705882353E-3</v>
      </c>
      <c r="Q178" s="3">
        <f>'raw phase counts ordered'!R182/'raw phase counts ordered'!$F182</f>
        <v>0</v>
      </c>
      <c r="R178" s="3">
        <f>'raw phase counts ordered'!S182/'raw phase counts ordered'!$F182</f>
        <v>2.0588235294117647E-2</v>
      </c>
      <c r="S178" s="3">
        <f>'raw phase counts ordered'!T182/'raw phase counts ordered'!$F182</f>
        <v>0</v>
      </c>
      <c r="T178" s="3">
        <f>'raw phase counts ordered'!U182/'raw phase counts ordered'!$F182</f>
        <v>1.6176470588235296E-2</v>
      </c>
      <c r="U178" s="3">
        <f>'raw phase counts ordered'!V182/'raw phase counts ordered'!$F182</f>
        <v>0</v>
      </c>
      <c r="V178" s="3">
        <f>'raw phase counts ordered'!W182/'raw phase counts ordered'!$F182</f>
        <v>0</v>
      </c>
      <c r="W178" s="3">
        <f>'raw phase counts ordered'!X182/'raw phase counts ordered'!$F182</f>
        <v>0</v>
      </c>
    </row>
    <row r="179" spans="1:23" x14ac:dyDescent="0.2">
      <c r="A179" t="str">
        <f>'raw phase counts ordered'!B183</f>
        <v>Colony-4595-t3-ps1A-c5a-p1-masked</v>
      </c>
      <c r="B179" s="2" t="s">
        <v>221</v>
      </c>
      <c r="C179" t="s">
        <v>219</v>
      </c>
      <c r="D179" t="s">
        <v>245</v>
      </c>
      <c r="E179" t="s">
        <v>246</v>
      </c>
      <c r="F179">
        <f>'raw phase counts ordered'!G183/'raw phase counts ordered'!$F183</f>
        <v>0.14121037463976946</v>
      </c>
      <c r="G179">
        <f>'raw phase counts ordered'!H183/'raw phase counts ordered'!$F183</f>
        <v>6.4841498559077811E-3</v>
      </c>
      <c r="H179">
        <f>'raw phase counts ordered'!I183/'raw phase counts ordered'!$F183</f>
        <v>0</v>
      </c>
      <c r="I179">
        <f>'raw phase counts ordered'!J183/'raw phase counts ordered'!$F183</f>
        <v>0</v>
      </c>
      <c r="J179">
        <f>'raw phase counts ordered'!K183/'raw phase counts ordered'!$F183</f>
        <v>0</v>
      </c>
      <c r="K179">
        <f>'raw phase counts ordered'!L183/'raw phase counts ordered'!$F183</f>
        <v>0</v>
      </c>
      <c r="L179">
        <f>'raw phase counts ordered'!M183/'raw phase counts ordered'!$F183</f>
        <v>0</v>
      </c>
      <c r="M179">
        <f>'raw phase counts ordered'!N183/'raw phase counts ordered'!$F183</f>
        <v>0</v>
      </c>
      <c r="N179">
        <f>'raw phase counts ordered'!O183/'raw phase counts ordered'!$F183</f>
        <v>0</v>
      </c>
      <c r="O179">
        <f>'raw phase counts ordered'!P183/'raw phase counts ordered'!$F183</f>
        <v>0</v>
      </c>
      <c r="P179">
        <f>'raw phase counts ordered'!Q183/'raw phase counts ordered'!$F183</f>
        <v>1.2968299711815562E-2</v>
      </c>
      <c r="Q179">
        <f>'raw phase counts ordered'!R183/'raw phase counts ordered'!$F183</f>
        <v>0.20244956772334294</v>
      </c>
      <c r="R179">
        <f>'raw phase counts ordered'!S183/'raw phase counts ordered'!$F183</f>
        <v>0.32204610951008644</v>
      </c>
      <c r="S179">
        <f>'raw phase counts ordered'!T183/'raw phase counts ordered'!$F183</f>
        <v>0.28962536023054752</v>
      </c>
      <c r="T179">
        <f>'raw phase counts ordered'!U183/'raw phase counts ordered'!$F183</f>
        <v>0</v>
      </c>
      <c r="U179">
        <f>'raw phase counts ordered'!V183/'raw phase counts ordered'!$F183</f>
        <v>2.5216138328530261E-2</v>
      </c>
      <c r="V179">
        <f>'raw phase counts ordered'!W183/'raw phase counts ordered'!$F183</f>
        <v>0</v>
      </c>
      <c r="W179">
        <f>'raw phase counts ordered'!X183/'raw phase counts ordered'!$F183</f>
        <v>0</v>
      </c>
    </row>
    <row r="180" spans="1:23" s="3" customFormat="1" x14ac:dyDescent="0.2">
      <c r="A180" s="3" t="str">
        <f>'raw phase counts ordered'!B184</f>
        <v>Colony-4595-t3-ps1A-c19-p1-masked</v>
      </c>
      <c r="B180" s="4" t="s">
        <v>221</v>
      </c>
      <c r="C180" s="3" t="s">
        <v>259</v>
      </c>
      <c r="D180" s="3" t="s">
        <v>260</v>
      </c>
      <c r="F180" s="3">
        <f>'raw phase counts ordered'!G184/'raw phase counts ordered'!$F184</f>
        <v>1.3157894736842105E-2</v>
      </c>
      <c r="G180" s="3">
        <f>'raw phase counts ordered'!H184/'raw phase counts ordered'!$F184</f>
        <v>0.43640350877192985</v>
      </c>
      <c r="H180" s="3">
        <f>'raw phase counts ordered'!I184/'raw phase counts ordered'!$F184</f>
        <v>0</v>
      </c>
      <c r="I180" s="3">
        <f>'raw phase counts ordered'!J184/'raw phase counts ordered'!$F184</f>
        <v>0</v>
      </c>
      <c r="J180" s="3">
        <f>'raw phase counts ordered'!K184/'raw phase counts ordered'!$F184</f>
        <v>4.6052631578947366E-2</v>
      </c>
      <c r="K180" s="3">
        <f>'raw phase counts ordered'!L184/'raw phase counts ordered'!$F184</f>
        <v>0</v>
      </c>
      <c r="L180" s="3">
        <f>'raw phase counts ordered'!M184/'raw phase counts ordered'!$F184</f>
        <v>0</v>
      </c>
      <c r="M180" s="3">
        <f>'raw phase counts ordered'!N184/'raw phase counts ordered'!$F184</f>
        <v>0</v>
      </c>
      <c r="N180" s="3">
        <f>'raw phase counts ordered'!O184/'raw phase counts ordered'!$F184</f>
        <v>0</v>
      </c>
      <c r="O180" s="3">
        <f>'raw phase counts ordered'!P184/'raw phase counts ordered'!$F184</f>
        <v>0</v>
      </c>
      <c r="P180" s="3">
        <f>'raw phase counts ordered'!Q184/'raw phase counts ordered'!$F184</f>
        <v>0</v>
      </c>
      <c r="Q180" s="3">
        <f>'raw phase counts ordered'!R184/'raw phase counts ordered'!$F184</f>
        <v>0</v>
      </c>
      <c r="R180" s="3">
        <f>'raw phase counts ordered'!S184/'raw phase counts ordered'!$F184</f>
        <v>5.701754385964912E-2</v>
      </c>
      <c r="S180" s="3">
        <f>'raw phase counts ordered'!T184/'raw phase counts ordered'!$F184</f>
        <v>0</v>
      </c>
      <c r="T180" s="3">
        <f>'raw phase counts ordered'!U184/'raw phase counts ordered'!$F184</f>
        <v>0.44736842105263158</v>
      </c>
      <c r="U180" s="3">
        <f>'raw phase counts ordered'!V184/'raw phase counts ordered'!$F184</f>
        <v>0</v>
      </c>
      <c r="V180" s="3">
        <f>'raw phase counts ordered'!W184/'raw phase counts ordered'!$F184</f>
        <v>0</v>
      </c>
      <c r="W180" s="3">
        <f>'raw phase counts ordered'!X184/'raw phase counts ordered'!$F184</f>
        <v>0</v>
      </c>
    </row>
    <row r="181" spans="1:23" x14ac:dyDescent="0.2">
      <c r="A181" t="str">
        <f>'raw phase counts ordered'!B185</f>
        <v>Colony-4595-t3-ps1A-c4-p28-masked</v>
      </c>
      <c r="B181" s="2" t="s">
        <v>221</v>
      </c>
      <c r="C181" t="s">
        <v>221</v>
      </c>
      <c r="D181" t="s">
        <v>244</v>
      </c>
      <c r="E181" t="s">
        <v>234</v>
      </c>
      <c r="F181">
        <f>'raw phase counts ordered'!G185/'raw phase counts ordered'!$F185</f>
        <v>0.13650793650793649</v>
      </c>
      <c r="G181">
        <f>'raw phase counts ordered'!H185/'raw phase counts ordered'!$F185</f>
        <v>0.18809523809523809</v>
      </c>
      <c r="H181">
        <f>'raw phase counts ordered'!I185/'raw phase counts ordered'!$F185</f>
        <v>0</v>
      </c>
      <c r="I181">
        <f>'raw phase counts ordered'!J185/'raw phase counts ordered'!$F185</f>
        <v>0</v>
      </c>
      <c r="J181">
        <f>'raw phase counts ordered'!K185/'raw phase counts ordered'!$F185</f>
        <v>3.1746031746031746E-3</v>
      </c>
      <c r="K181">
        <f>'raw phase counts ordered'!L185/'raw phase counts ordered'!$F185</f>
        <v>0</v>
      </c>
      <c r="L181">
        <f>'raw phase counts ordered'!M185/'raw phase counts ordered'!$F185</f>
        <v>0</v>
      </c>
      <c r="M181">
        <f>'raw phase counts ordered'!N185/'raw phase counts ordered'!$F185</f>
        <v>0</v>
      </c>
      <c r="N181">
        <f>'raw phase counts ordered'!O185/'raw phase counts ordered'!$F185</f>
        <v>0</v>
      </c>
      <c r="O181">
        <f>'raw phase counts ordered'!P185/'raw phase counts ordered'!$F185</f>
        <v>0</v>
      </c>
      <c r="P181">
        <f>'raw phase counts ordered'!Q185/'raw phase counts ordered'!$F185</f>
        <v>0</v>
      </c>
      <c r="Q181">
        <f>'raw phase counts ordered'!R185/'raw phase counts ordered'!$F185</f>
        <v>7.857142857142857E-2</v>
      </c>
      <c r="R181">
        <f>'raw phase counts ordered'!S185/'raw phase counts ordered'!$F185</f>
        <v>0</v>
      </c>
      <c r="S181">
        <f>'raw phase counts ordered'!T185/'raw phase counts ordered'!$F185</f>
        <v>0.5626984126984127</v>
      </c>
      <c r="T181">
        <f>'raw phase counts ordered'!U185/'raw phase counts ordered'!$F185</f>
        <v>2.7777777777777776E-2</v>
      </c>
      <c r="U181">
        <f>'raw phase counts ordered'!V185/'raw phase counts ordered'!$F185</f>
        <v>3.1746031746031746E-3</v>
      </c>
      <c r="V181">
        <f>'raw phase counts ordered'!W185/'raw phase counts ordered'!$F185</f>
        <v>0</v>
      </c>
      <c r="W181">
        <f>'raw phase counts ordered'!X185/'raw phase counts ordered'!$F185</f>
        <v>0</v>
      </c>
    </row>
    <row r="182" spans="1:23" s="3" customFormat="1" x14ac:dyDescent="0.2">
      <c r="A182" s="3" t="str">
        <f>'raw phase counts ordered'!B186</f>
        <v>Colony-4595-t3-ps1A-c15-p1-masked</v>
      </c>
      <c r="B182" s="4" t="s">
        <v>221</v>
      </c>
      <c r="C182" s="3" t="s">
        <v>221</v>
      </c>
      <c r="D182" s="3" t="s">
        <v>256</v>
      </c>
      <c r="F182" s="3">
        <f>'raw phase counts ordered'!G186/'raw phase counts ordered'!$F186</f>
        <v>1.4925373134328358E-2</v>
      </c>
      <c r="G182" s="3">
        <f>'raw phase counts ordered'!H186/'raw phase counts ordered'!$F186</f>
        <v>0.7211311861743912</v>
      </c>
      <c r="H182" s="3">
        <f>'raw phase counts ordered'!I186/'raw phase counts ordered'!$F186</f>
        <v>0</v>
      </c>
      <c r="I182" s="3">
        <f>'raw phase counts ordered'!J186/'raw phase counts ordered'!$F186</f>
        <v>0</v>
      </c>
      <c r="J182" s="3">
        <f>'raw phase counts ordered'!K186/'raw phase counts ordered'!$F186</f>
        <v>9.4265514532600164E-3</v>
      </c>
      <c r="K182" s="3">
        <f>'raw phase counts ordered'!L186/'raw phase counts ordered'!$F186</f>
        <v>0</v>
      </c>
      <c r="L182" s="3">
        <f>'raw phase counts ordered'!M186/'raw phase counts ordered'!$F186</f>
        <v>0</v>
      </c>
      <c r="M182" s="3">
        <f>'raw phase counts ordered'!N186/'raw phase counts ordered'!$F186</f>
        <v>0</v>
      </c>
      <c r="N182" s="3">
        <f>'raw phase counts ordered'!O186/'raw phase counts ordered'!$F186</f>
        <v>0</v>
      </c>
      <c r="O182" s="3">
        <f>'raw phase counts ordered'!P186/'raw phase counts ordered'!$F186</f>
        <v>0</v>
      </c>
      <c r="P182" s="3">
        <f>'raw phase counts ordered'!Q186/'raw phase counts ordered'!$F186</f>
        <v>0</v>
      </c>
      <c r="Q182" s="3">
        <f>'raw phase counts ordered'!R186/'raw phase counts ordered'!$F186</f>
        <v>0</v>
      </c>
      <c r="R182" s="3">
        <f>'raw phase counts ordered'!S186/'raw phase counts ordered'!$F186</f>
        <v>0</v>
      </c>
      <c r="S182" s="3">
        <f>'raw phase counts ordered'!T186/'raw phase counts ordered'!$F186</f>
        <v>1.5710919088766694E-3</v>
      </c>
      <c r="T182" s="3">
        <f>'raw phase counts ordered'!U186/'raw phase counts ordered'!$F186</f>
        <v>0.25294579732914374</v>
      </c>
      <c r="U182" s="3">
        <f>'raw phase counts ordered'!V186/'raw phase counts ordered'!$F186</f>
        <v>0</v>
      </c>
      <c r="V182" s="3">
        <f>'raw phase counts ordered'!W186/'raw phase counts ordered'!$F186</f>
        <v>0</v>
      </c>
      <c r="W182" s="3">
        <f>'raw phase counts ordered'!X186/'raw phase counts ordered'!$F186</f>
        <v>0</v>
      </c>
    </row>
    <row r="183" spans="1:23" s="3" customFormat="1" x14ac:dyDescent="0.2">
      <c r="A183" s="3" t="str">
        <f>'raw phase counts ordered'!B187</f>
        <v>Colony-4595-t3-ps1A-c16a-p1-masked</v>
      </c>
      <c r="B183" s="4" t="s">
        <v>221</v>
      </c>
      <c r="C183" s="3" t="s">
        <v>221</v>
      </c>
      <c r="D183" s="3" t="s">
        <v>257</v>
      </c>
      <c r="E183" s="3" t="s">
        <v>234</v>
      </c>
      <c r="F183" s="3">
        <f>'raw phase counts ordered'!G187/'raw phase counts ordered'!$F187</f>
        <v>3.0327214684756583E-2</v>
      </c>
      <c r="G183" s="3">
        <f>'raw phase counts ordered'!H187/'raw phase counts ordered'!$F187</f>
        <v>0.4046288906624102</v>
      </c>
      <c r="H183" s="3">
        <f>'raw phase counts ordered'!I187/'raw phase counts ordered'!$F187</f>
        <v>0</v>
      </c>
      <c r="I183" s="3">
        <f>'raw phase counts ordered'!J187/'raw phase counts ordered'!$F187</f>
        <v>0</v>
      </c>
      <c r="J183" s="3">
        <f>'raw phase counts ordered'!K187/'raw phase counts ordered'!$F187</f>
        <v>0.1189146049481245</v>
      </c>
      <c r="K183" s="3">
        <f>'raw phase counts ordered'!L187/'raw phase counts ordered'!$F187</f>
        <v>0</v>
      </c>
      <c r="L183" s="3">
        <f>'raw phase counts ordered'!M187/'raw phase counts ordered'!$F187</f>
        <v>0</v>
      </c>
      <c r="M183" s="3">
        <f>'raw phase counts ordered'!N187/'raw phase counts ordered'!$F187</f>
        <v>0</v>
      </c>
      <c r="N183" s="3">
        <f>'raw phase counts ordered'!O187/'raw phase counts ordered'!$F187</f>
        <v>0</v>
      </c>
      <c r="O183" s="3">
        <f>'raw phase counts ordered'!P187/'raw phase counts ordered'!$F187</f>
        <v>0</v>
      </c>
      <c r="P183" s="3">
        <f>'raw phase counts ordered'!Q187/'raw phase counts ordered'!$F187</f>
        <v>0</v>
      </c>
      <c r="Q183" s="3">
        <f>'raw phase counts ordered'!R187/'raw phase counts ordered'!$F187</f>
        <v>0</v>
      </c>
      <c r="R183" s="3">
        <f>'raw phase counts ordered'!S187/'raw phase counts ordered'!$F187</f>
        <v>0</v>
      </c>
      <c r="S183" s="3">
        <f>'raw phase counts ordered'!T187/'raw phase counts ordered'!$F187</f>
        <v>0</v>
      </c>
      <c r="T183" s="3">
        <f>'raw phase counts ordered'!U187/'raw phase counts ordered'!$F187</f>
        <v>0.44612928970470872</v>
      </c>
      <c r="U183" s="3">
        <f>'raw phase counts ordered'!V187/'raw phase counts ordered'!$F187</f>
        <v>0</v>
      </c>
      <c r="V183" s="3">
        <f>'raw phase counts ordered'!W187/'raw phase counts ordered'!$F187</f>
        <v>0</v>
      </c>
      <c r="W183" s="3">
        <f>'raw phase counts ordered'!X187/'raw phase counts ordered'!$F187</f>
        <v>0</v>
      </c>
    </row>
    <row r="184" spans="1:23" x14ac:dyDescent="0.2">
      <c r="A184" t="str">
        <f>'raw phase counts ordered'!B188</f>
        <v>Colony-4595-t3-ps1A-c2-p39-masked</v>
      </c>
      <c r="B184" s="2" t="s">
        <v>219</v>
      </c>
      <c r="C184" t="s">
        <v>219</v>
      </c>
      <c r="D184" t="s">
        <v>241</v>
      </c>
      <c r="E184" t="s">
        <v>20</v>
      </c>
      <c r="F184">
        <f>'raw phase counts ordered'!G188/'raw phase counts ordered'!$F188</f>
        <v>9.3144560357675113E-2</v>
      </c>
      <c r="G184">
        <f>'raw phase counts ordered'!H188/'raw phase counts ordered'!$F188</f>
        <v>0.29582712369597614</v>
      </c>
      <c r="H184">
        <f>'raw phase counts ordered'!I188/'raw phase counts ordered'!$F188</f>
        <v>0</v>
      </c>
      <c r="I184">
        <f>'raw phase counts ordered'!J188/'raw phase counts ordered'!$F188</f>
        <v>0</v>
      </c>
      <c r="J184">
        <f>'raw phase counts ordered'!K188/'raw phase counts ordered'!$F188</f>
        <v>0</v>
      </c>
      <c r="K184">
        <f>'raw phase counts ordered'!L188/'raw phase counts ordered'!$F188</f>
        <v>0</v>
      </c>
      <c r="L184">
        <f>'raw phase counts ordered'!M188/'raw phase counts ordered'!$F188</f>
        <v>0</v>
      </c>
      <c r="M184">
        <f>'raw phase counts ordered'!N188/'raw phase counts ordered'!$F188</f>
        <v>0</v>
      </c>
      <c r="N184">
        <f>'raw phase counts ordered'!O188/'raw phase counts ordered'!$F188</f>
        <v>0</v>
      </c>
      <c r="O184">
        <f>'raw phase counts ordered'!P188/'raw phase counts ordered'!$F188</f>
        <v>0</v>
      </c>
      <c r="P184">
        <f>'raw phase counts ordered'!Q188/'raw phase counts ordered'!$F188</f>
        <v>7.4515648286140089E-4</v>
      </c>
      <c r="Q184">
        <f>'raw phase counts ordered'!R188/'raw phase counts ordered'!$F188</f>
        <v>0.15424739195230999</v>
      </c>
      <c r="R184">
        <f>'raw phase counts ordered'!S188/'raw phase counts ordered'!$F188</f>
        <v>0.12891207153502235</v>
      </c>
      <c r="S184">
        <f>'raw phase counts ordered'!T188/'raw phase counts ordered'!$F188</f>
        <v>0.31296572280178836</v>
      </c>
      <c r="T184">
        <f>'raw phase counts ordered'!U188/'raw phase counts ordered'!$F188</f>
        <v>7.4515648286140089E-4</v>
      </c>
      <c r="U184">
        <f>'raw phase counts ordered'!V188/'raw phase counts ordered'!$F188</f>
        <v>1.3412816691505217E-2</v>
      </c>
      <c r="V184">
        <f>'raw phase counts ordered'!W188/'raw phase counts ordered'!$F188</f>
        <v>0</v>
      </c>
      <c r="W184">
        <f>'raw phase counts ordered'!X188/'raw phase counts ordered'!$F188</f>
        <v>0</v>
      </c>
    </row>
    <row r="185" spans="1:23" x14ac:dyDescent="0.2">
      <c r="A185" t="str">
        <f>'raw phase counts ordered'!B189</f>
        <v>Colony-4595-t3-ps1A-c3-p1-masked</v>
      </c>
      <c r="B185" s="2" t="s">
        <v>221</v>
      </c>
      <c r="C185" t="s">
        <v>221</v>
      </c>
      <c r="D185" t="s">
        <v>242</v>
      </c>
      <c r="E185" t="s">
        <v>243</v>
      </c>
      <c r="F185">
        <f>'raw phase counts ordered'!G189/'raw phase counts ordered'!$F189</f>
        <v>0.21020563594821021</v>
      </c>
      <c r="G185">
        <f>'raw phase counts ordered'!H189/'raw phase counts ordered'!$F189</f>
        <v>1.2185833968012186E-2</v>
      </c>
      <c r="H185">
        <f>'raw phase counts ordered'!I189/'raw phase counts ordered'!$F189</f>
        <v>0</v>
      </c>
      <c r="I185">
        <f>'raw phase counts ordered'!J189/'raw phase counts ordered'!$F189</f>
        <v>0</v>
      </c>
      <c r="J185">
        <f>'raw phase counts ordered'!K189/'raw phase counts ordered'!$F189</f>
        <v>0.30769230769230771</v>
      </c>
      <c r="K185">
        <f>'raw phase counts ordered'!L189/'raw phase counts ordered'!$F189</f>
        <v>0</v>
      </c>
      <c r="L185">
        <f>'raw phase counts ordered'!M189/'raw phase counts ordered'!$F189</f>
        <v>0</v>
      </c>
      <c r="M185">
        <f>'raw phase counts ordered'!N189/'raw phase counts ordered'!$F189</f>
        <v>0</v>
      </c>
      <c r="N185">
        <f>'raw phase counts ordered'!O189/'raw phase counts ordered'!$F189</f>
        <v>0</v>
      </c>
      <c r="O185">
        <f>'raw phase counts ordered'!P189/'raw phase counts ordered'!$F189</f>
        <v>0</v>
      </c>
      <c r="P185">
        <f>'raw phase counts ordered'!Q189/'raw phase counts ordered'!$F189</f>
        <v>1.827875095201828E-2</v>
      </c>
      <c r="Q185">
        <f>'raw phase counts ordered'!R189/'raw phase counts ordered'!$F189</f>
        <v>3.0464584920030464E-2</v>
      </c>
      <c r="R185">
        <f>'raw phase counts ordered'!S189/'raw phase counts ordered'!$F189</f>
        <v>5.1789794364051789E-2</v>
      </c>
      <c r="S185">
        <f>'raw phase counts ordered'!T189/'raw phase counts ordered'!$F189</f>
        <v>0.25971058644325973</v>
      </c>
      <c r="T185">
        <f>'raw phase counts ordered'!U189/'raw phase counts ordered'!$F189</f>
        <v>0.10586443259710586</v>
      </c>
      <c r="U185">
        <f>'raw phase counts ordered'!V189/'raw phase counts ordered'!$F189</f>
        <v>3.8080731150038081E-3</v>
      </c>
      <c r="V185">
        <f>'raw phase counts ordered'!W189/'raw phase counts ordered'!$F189</f>
        <v>0</v>
      </c>
      <c r="W185">
        <f>'raw phase counts ordered'!X189/'raw phase counts ordered'!$F189</f>
        <v>0</v>
      </c>
    </row>
    <row r="186" spans="1:23" s="3" customFormat="1" x14ac:dyDescent="0.2">
      <c r="A186" s="3" t="str">
        <f>'raw phase counts ordered'!B190</f>
        <v>Colony-4595-t3-ps1A-c17-p1-masked</v>
      </c>
      <c r="B186" s="4" t="s">
        <v>219</v>
      </c>
      <c r="C186" s="3" t="s">
        <v>259</v>
      </c>
      <c r="D186" s="3" t="s">
        <v>258</v>
      </c>
      <c r="F186" s="3">
        <f>'raw phase counts ordered'!G190/'raw phase counts ordered'!$F190</f>
        <v>6.8823124569855469E-4</v>
      </c>
      <c r="G186" s="3">
        <f>'raw phase counts ordered'!H190/'raw phase counts ordered'!$F190</f>
        <v>2.8905712319339298E-2</v>
      </c>
      <c r="H186" s="3">
        <f>'raw phase counts ordered'!I190/'raw phase counts ordered'!$F190</f>
        <v>0</v>
      </c>
      <c r="I186" s="3">
        <f>'raw phase counts ordered'!J190/'raw phase counts ordered'!$F190</f>
        <v>0</v>
      </c>
      <c r="J186" s="3">
        <f>'raw phase counts ordered'!K190/'raw phase counts ordered'!$F190</f>
        <v>4.3358568479008944E-2</v>
      </c>
      <c r="K186" s="3">
        <f>'raw phase counts ordered'!L190/'raw phase counts ordered'!$F190</f>
        <v>0</v>
      </c>
      <c r="L186" s="3">
        <f>'raw phase counts ordered'!M190/'raw phase counts ordered'!$F190</f>
        <v>0</v>
      </c>
      <c r="M186" s="3">
        <f>'raw phase counts ordered'!N190/'raw phase counts ordered'!$F190</f>
        <v>0</v>
      </c>
      <c r="N186" s="3">
        <f>'raw phase counts ordered'!O190/'raw phase counts ordered'!$F190</f>
        <v>0</v>
      </c>
      <c r="O186" s="3">
        <f>'raw phase counts ordered'!P190/'raw phase counts ordered'!$F190</f>
        <v>0</v>
      </c>
      <c r="P186" s="3">
        <f>'raw phase counts ordered'!Q190/'raw phase counts ordered'!$F190</f>
        <v>0</v>
      </c>
      <c r="Q186" s="3">
        <f>'raw phase counts ordered'!R190/'raw phase counts ordered'!$F190</f>
        <v>0</v>
      </c>
      <c r="R186" s="3">
        <f>'raw phase counts ordered'!S190/'raw phase counts ordered'!$F190</f>
        <v>4.1293874741913286E-3</v>
      </c>
      <c r="S186" s="3">
        <f>'raw phase counts ordered'!T190/'raw phase counts ordered'!$F190</f>
        <v>0</v>
      </c>
      <c r="T186" s="3">
        <f>'raw phase counts ordered'!U190/'raw phase counts ordered'!$F190</f>
        <v>0.92291810048176193</v>
      </c>
      <c r="U186" s="3">
        <f>'raw phase counts ordered'!V190/'raw phase counts ordered'!$F190</f>
        <v>0</v>
      </c>
      <c r="V186" s="3">
        <f>'raw phase counts ordered'!W190/'raw phase counts ordered'!$F190</f>
        <v>0</v>
      </c>
      <c r="W186" s="3">
        <f>'raw phase counts ordered'!X190/'raw phase counts ordered'!$F190</f>
        <v>0</v>
      </c>
    </row>
    <row r="187" spans="1:23" x14ac:dyDescent="0.2">
      <c r="A187" t="str">
        <f>'raw phase counts ordered'!B191</f>
        <v>Colony-4595-t3-ps1A-c1-p1-masked</v>
      </c>
      <c r="B187" s="2" t="s">
        <v>221</v>
      </c>
      <c r="C187" t="s">
        <v>221</v>
      </c>
      <c r="D187" t="s">
        <v>240</v>
      </c>
      <c r="E187" t="s">
        <v>230</v>
      </c>
      <c r="F187">
        <f>'raw phase counts ordered'!G191/'raw phase counts ordered'!$F191</f>
        <v>0.22487113402061856</v>
      </c>
      <c r="G187">
        <f>'raw phase counts ordered'!H191/'raw phase counts ordered'!$F191</f>
        <v>0.14110824742268041</v>
      </c>
      <c r="H187">
        <f>'raw phase counts ordered'!I191/'raw phase counts ordered'!$F191</f>
        <v>0</v>
      </c>
      <c r="I187">
        <f>'raw phase counts ordered'!J191/'raw phase counts ordered'!$F191</f>
        <v>0</v>
      </c>
      <c r="J187">
        <f>'raw phase counts ordered'!K191/'raw phase counts ordered'!$F191</f>
        <v>0.51997422680412375</v>
      </c>
      <c r="K187">
        <f>'raw phase counts ordered'!L191/'raw phase counts ordered'!$F191</f>
        <v>0</v>
      </c>
      <c r="L187">
        <f>'raw phase counts ordered'!M191/'raw phase counts ordered'!$F191</f>
        <v>3.2216494845360823E-3</v>
      </c>
      <c r="M187">
        <f>'raw phase counts ordered'!N191/'raw phase counts ordered'!$F191</f>
        <v>0</v>
      </c>
      <c r="N187">
        <f>'raw phase counts ordered'!O191/'raw phase counts ordered'!$F191</f>
        <v>0</v>
      </c>
      <c r="O187">
        <f>'raw phase counts ordered'!P191/'raw phase counts ordered'!$F191</f>
        <v>2.1907216494845359E-2</v>
      </c>
      <c r="P187">
        <f>'raw phase counts ordered'!Q191/'raw phase counts ordered'!$F191</f>
        <v>0</v>
      </c>
      <c r="Q187">
        <f>'raw phase counts ordered'!R191/'raw phase counts ordered'!$F191</f>
        <v>2.7706185567010308E-2</v>
      </c>
      <c r="R187">
        <f>'raw phase counts ordered'!S191/'raw phase counts ordered'!$F191</f>
        <v>0</v>
      </c>
      <c r="S187">
        <f>'raw phase counts ordered'!T191/'raw phase counts ordered'!$F191</f>
        <v>3.2860824742268042E-2</v>
      </c>
      <c r="T187">
        <f>'raw phase counts ordered'!U191/'raw phase counts ordered'!$F191</f>
        <v>2.2551546391752577E-2</v>
      </c>
      <c r="U187">
        <f>'raw phase counts ordered'!V191/'raw phase counts ordered'!$F191</f>
        <v>5.7989690721649487E-3</v>
      </c>
      <c r="V187">
        <f>'raw phase counts ordered'!W191/'raw phase counts ordered'!$F191</f>
        <v>0</v>
      </c>
      <c r="W187">
        <f>'raw phase counts ordered'!X191/'raw phase counts ordered'!$F191</f>
        <v>0</v>
      </c>
    </row>
  </sheetData>
  <phoneticPr fontId="3" type="noConversion"/>
  <pageMargins left="0.75" right="0.75" top="1" bottom="1" header="0.5" footer="0.5"/>
  <pageSetup scale="88" fitToHeight="4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7"/>
  <sheetViews>
    <sheetView workbookViewId="0">
      <pane xSplit="6940" activePane="topRight"/>
      <selection activeCell="B5" sqref="B5"/>
      <selection pane="topRight" activeCell="A3" sqref="A3"/>
    </sheetView>
  </sheetViews>
  <sheetFormatPr baseColWidth="10" defaultRowHeight="16" x14ac:dyDescent="0.2"/>
  <cols>
    <col min="1" max="1" width="32.33203125" customWidth="1"/>
  </cols>
  <sheetData>
    <row r="2" spans="1:20" x14ac:dyDescent="0.2">
      <c r="B2" t="s">
        <v>368</v>
      </c>
      <c r="C2" t="s">
        <v>369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18</v>
      </c>
      <c r="K2" s="1" t="s">
        <v>19</v>
      </c>
      <c r="L2" s="1" t="s">
        <v>20</v>
      </c>
      <c r="M2" s="1" t="s">
        <v>21</v>
      </c>
      <c r="N2" s="1" t="s">
        <v>22</v>
      </c>
      <c r="O2" s="1" t="s">
        <v>23</v>
      </c>
      <c r="P2" s="1" t="s">
        <v>24</v>
      </c>
      <c r="Q2" s="1" t="s">
        <v>370</v>
      </c>
      <c r="R2" s="1" t="s">
        <v>371</v>
      </c>
      <c r="S2" s="1" t="s">
        <v>405</v>
      </c>
      <c r="T2" s="1" t="s">
        <v>372</v>
      </c>
    </row>
    <row r="3" spans="1:20" x14ac:dyDescent="0.2">
      <c r="A3" t="str">
        <f>'phase fraction'!A3</f>
        <v>Colony-4595-t3-ps2A-c41-p1-masked</v>
      </c>
      <c r="B3" t="str">
        <f>'phase fraction'!C3</f>
        <v>o</v>
      </c>
      <c r="C3">
        <f>'raw phase counts ordered'!F7</f>
        <v>1123</v>
      </c>
      <c r="D3">
        <f>'phase fraction'!G3</f>
        <v>0</v>
      </c>
      <c r="E3">
        <f>'phase fraction'!H3</f>
        <v>0</v>
      </c>
      <c r="F3">
        <f>'phase fraction'!I3</f>
        <v>0</v>
      </c>
      <c r="G3">
        <f>'phase fraction'!J3</f>
        <v>1.7809439002671415E-3</v>
      </c>
      <c r="H3">
        <f>'phase fraction'!K3</f>
        <v>0</v>
      </c>
      <c r="I3">
        <f>'phase fraction'!L3</f>
        <v>0</v>
      </c>
      <c r="J3">
        <f>'phase fraction'!O3</f>
        <v>0</v>
      </c>
      <c r="K3">
        <f>'phase fraction'!P3</f>
        <v>0.99821905609973283</v>
      </c>
      <c r="L3">
        <f>'phase fraction'!Q3</f>
        <v>0</v>
      </c>
      <c r="M3">
        <f>'phase fraction'!R3</f>
        <v>0</v>
      </c>
      <c r="N3">
        <f>'phase fraction'!S3</f>
        <v>0</v>
      </c>
      <c r="O3">
        <f>'phase fraction'!T3</f>
        <v>0</v>
      </c>
      <c r="P3">
        <f>'phase fraction'!U3</f>
        <v>0</v>
      </c>
      <c r="S3">
        <f>SUM(D3,L3,N3,P3,O3)</f>
        <v>0</v>
      </c>
      <c r="T3">
        <f>K3+M3</f>
        <v>0.99821905609973283</v>
      </c>
    </row>
    <row r="4" spans="1:20" x14ac:dyDescent="0.2">
      <c r="A4" t="str">
        <f>'phase fraction'!A4</f>
        <v>Colony-4595-t3-ps2A-c38-p1-masked</v>
      </c>
      <c r="B4" t="str">
        <f>'phase fraction'!C4</f>
        <v>x</v>
      </c>
      <c r="C4">
        <f>'raw phase counts ordered'!F8</f>
        <v>976</v>
      </c>
      <c r="D4">
        <f>'phase fraction'!G4</f>
        <v>0</v>
      </c>
      <c r="E4">
        <f>'phase fraction'!H4</f>
        <v>0</v>
      </c>
      <c r="F4">
        <f>'phase fraction'!I4</f>
        <v>0</v>
      </c>
      <c r="G4">
        <f>'phase fraction'!J4</f>
        <v>0</v>
      </c>
      <c r="H4">
        <f>'phase fraction'!K4</f>
        <v>0</v>
      </c>
      <c r="I4">
        <f>'phase fraction'!L4</f>
        <v>0</v>
      </c>
      <c r="J4">
        <f>'phase fraction'!O4</f>
        <v>0</v>
      </c>
      <c r="K4">
        <f>'phase fraction'!P4+'phase fraction'!R4</f>
        <v>0.55225409836065575</v>
      </c>
      <c r="L4">
        <f>'phase fraction'!Q4+'phase fraction'!F4</f>
        <v>0.16495901639344263</v>
      </c>
      <c r="N4">
        <f>'phase fraction'!S4</f>
        <v>0.28278688524590162</v>
      </c>
      <c r="O4">
        <f>'phase fraction'!T4</f>
        <v>0</v>
      </c>
      <c r="P4">
        <f>'phase fraction'!U4</f>
        <v>0</v>
      </c>
      <c r="S4">
        <f t="shared" ref="S4:S67" si="0">SUM(D4,L4,N4,P4,O4)</f>
        <v>0.44774590163934425</v>
      </c>
      <c r="T4">
        <f t="shared" ref="T4:T67" si="1">K4+M4</f>
        <v>0.55225409836065575</v>
      </c>
    </row>
    <row r="5" spans="1:20" x14ac:dyDescent="0.2">
      <c r="A5" t="str">
        <f>'phase fraction'!A5</f>
        <v>Colony-4595-t3-ps2A-c38-p2-masked</v>
      </c>
      <c r="B5" t="str">
        <f>'phase fraction'!C5</f>
        <v>o</v>
      </c>
      <c r="C5">
        <f>'raw phase counts ordered'!F9</f>
        <v>781</v>
      </c>
      <c r="D5">
        <f>'phase fraction'!G5+'phase fraction'!F5</f>
        <v>3.5851472471190783E-2</v>
      </c>
      <c r="E5">
        <f>'phase fraction'!H5</f>
        <v>0</v>
      </c>
      <c r="F5">
        <f>'phase fraction'!I5</f>
        <v>0</v>
      </c>
      <c r="G5">
        <f>'phase fraction'!J5</f>
        <v>0</v>
      </c>
      <c r="H5">
        <f>'phase fraction'!K5</f>
        <v>0</v>
      </c>
      <c r="I5">
        <f>'phase fraction'!L5</f>
        <v>0</v>
      </c>
      <c r="J5">
        <f>'phase fraction'!O5</f>
        <v>0</v>
      </c>
      <c r="K5">
        <f>'phase fraction'!P5</f>
        <v>0.88860435339308574</v>
      </c>
      <c r="L5">
        <f>'phase fraction'!Q5</f>
        <v>0</v>
      </c>
      <c r="M5">
        <f>'phase fraction'!R5</f>
        <v>7.5544174135723438E-2</v>
      </c>
      <c r="N5">
        <f>'phase fraction'!S5</f>
        <v>0</v>
      </c>
      <c r="O5">
        <f>'phase fraction'!T5</f>
        <v>0</v>
      </c>
      <c r="P5">
        <f>'phase fraction'!U5</f>
        <v>0</v>
      </c>
      <c r="S5">
        <f t="shared" si="0"/>
        <v>3.5851472471190783E-2</v>
      </c>
      <c r="T5">
        <f t="shared" si="1"/>
        <v>0.9641485275288092</v>
      </c>
    </row>
    <row r="6" spans="1:20" x14ac:dyDescent="0.2">
      <c r="A6" t="str">
        <f>'phase fraction'!A6</f>
        <v>Colony-4595-t3-ps2A-c38-p3-masked</v>
      </c>
      <c r="B6">
        <f>'phase fraction'!C6</f>
        <v>0</v>
      </c>
      <c r="C6">
        <f>'raw phase counts ordered'!F10</f>
        <v>1139</v>
      </c>
      <c r="D6">
        <f>'phase fraction'!G6</f>
        <v>1</v>
      </c>
      <c r="E6">
        <f>'phase fraction'!H6</f>
        <v>0</v>
      </c>
      <c r="F6">
        <f>'phase fraction'!I6</f>
        <v>0</v>
      </c>
      <c r="G6">
        <f>'phase fraction'!J6</f>
        <v>0</v>
      </c>
      <c r="H6">
        <f>'phase fraction'!K6</f>
        <v>0</v>
      </c>
      <c r="I6">
        <f>'phase fraction'!L6</f>
        <v>0</v>
      </c>
      <c r="J6">
        <f>'phase fraction'!O6</f>
        <v>0</v>
      </c>
      <c r="K6">
        <f>'phase fraction'!P6</f>
        <v>0</v>
      </c>
      <c r="L6">
        <f>'phase fraction'!Q6</f>
        <v>0</v>
      </c>
      <c r="M6">
        <f>'phase fraction'!R6</f>
        <v>0</v>
      </c>
      <c r="N6">
        <f>'phase fraction'!S6</f>
        <v>0</v>
      </c>
      <c r="O6">
        <f>'phase fraction'!T6</f>
        <v>0</v>
      </c>
      <c r="P6">
        <f>'phase fraction'!U6</f>
        <v>0</v>
      </c>
      <c r="S6">
        <f t="shared" si="0"/>
        <v>1</v>
      </c>
      <c r="T6">
        <f t="shared" si="1"/>
        <v>0</v>
      </c>
    </row>
    <row r="7" spans="1:20" x14ac:dyDescent="0.2">
      <c r="A7" t="str">
        <f>'phase fraction'!A7</f>
        <v>Colony-4595-t3-ps2A-c8-p1-masked</v>
      </c>
      <c r="B7" t="str">
        <f>'phase fraction'!C7</f>
        <v>c</v>
      </c>
      <c r="C7">
        <f>'raw phase counts ordered'!F11</f>
        <v>1164</v>
      </c>
      <c r="D7">
        <f>'phase fraction'!G7</f>
        <v>0</v>
      </c>
      <c r="E7">
        <f>'phase fraction'!H7</f>
        <v>0</v>
      </c>
      <c r="F7">
        <f>'phase fraction'!I7</f>
        <v>0</v>
      </c>
      <c r="G7">
        <f>'phase fraction'!J7</f>
        <v>8.5910652920962206E-3</v>
      </c>
      <c r="H7">
        <f>'phase fraction'!K7</f>
        <v>0</v>
      </c>
      <c r="I7">
        <f>'phase fraction'!L7</f>
        <v>0</v>
      </c>
      <c r="J7">
        <f>'phase fraction'!O7</f>
        <v>0</v>
      </c>
      <c r="K7">
        <f>'phase fraction'!P7</f>
        <v>0</v>
      </c>
      <c r="L7">
        <f>'phase fraction'!Q7</f>
        <v>0.179553264604811</v>
      </c>
      <c r="M7">
        <f>'phase fraction'!R7</f>
        <v>0</v>
      </c>
      <c r="N7">
        <f>'phase fraction'!S7</f>
        <v>5.6701030927835051E-2</v>
      </c>
      <c r="O7">
        <f>'phase fraction'!T7</f>
        <v>0.20017182130584193</v>
      </c>
      <c r="P7">
        <f>'phase fraction'!U7</f>
        <v>0.14776632302405499</v>
      </c>
      <c r="Q7">
        <f>'phase fraction'!F7</f>
        <v>0.40721649484536082</v>
      </c>
      <c r="S7">
        <f t="shared" si="0"/>
        <v>0.58419243986254288</v>
      </c>
      <c r="T7">
        <f t="shared" si="1"/>
        <v>0</v>
      </c>
    </row>
    <row r="8" spans="1:20" x14ac:dyDescent="0.2">
      <c r="A8" t="str">
        <f>'phase fraction'!A8</f>
        <v>Colony-4595-t3-ps2A-c8-p2-masked</v>
      </c>
      <c r="B8" t="str">
        <f>'phase fraction'!C8</f>
        <v>c</v>
      </c>
      <c r="C8">
        <f>'raw phase counts ordered'!F12</f>
        <v>1164</v>
      </c>
      <c r="D8">
        <f>'phase fraction'!G8</f>
        <v>0</v>
      </c>
      <c r="E8">
        <f>'phase fraction'!H8</f>
        <v>0</v>
      </c>
      <c r="F8">
        <f>'phase fraction'!I8</f>
        <v>0</v>
      </c>
      <c r="G8">
        <f>'phase fraction'!J8</f>
        <v>2.5773195876288658E-2</v>
      </c>
      <c r="H8">
        <f>'phase fraction'!K8</f>
        <v>0</v>
      </c>
      <c r="I8">
        <f>'phase fraction'!L8</f>
        <v>0</v>
      </c>
      <c r="J8">
        <f>'phase fraction'!O8</f>
        <v>0</v>
      </c>
      <c r="K8">
        <f>'phase fraction'!P8</f>
        <v>0</v>
      </c>
      <c r="L8">
        <f>'phase fraction'!Q8</f>
        <v>0.10910652920962199</v>
      </c>
      <c r="M8">
        <f>'phase fraction'!R8</f>
        <v>2.5773195876288659E-3</v>
      </c>
      <c r="N8">
        <f>'phase fraction'!S8</f>
        <v>7.560137457044673E-2</v>
      </c>
      <c r="O8">
        <f>'phase fraction'!T8</f>
        <v>8.5910652920962198E-4</v>
      </c>
      <c r="P8">
        <f>'phase fraction'!U8</f>
        <v>0</v>
      </c>
      <c r="Q8">
        <f>'phase fraction'!F8</f>
        <v>0.78608247422680411</v>
      </c>
      <c r="S8">
        <f t="shared" si="0"/>
        <v>0.18556701030927836</v>
      </c>
      <c r="T8">
        <f t="shared" si="1"/>
        <v>2.5773195876288659E-3</v>
      </c>
    </row>
    <row r="9" spans="1:20" x14ac:dyDescent="0.2">
      <c r="A9" t="str">
        <f>'phase fraction'!A9</f>
        <v>Colony-4595-t3-ps2A-c16-p1-masked</v>
      </c>
      <c r="B9" t="str">
        <f>'phase fraction'!C9</f>
        <v>g</v>
      </c>
      <c r="C9">
        <f>'raw phase counts ordered'!F13</f>
        <v>1269</v>
      </c>
      <c r="D9">
        <f>'phase fraction'!G9</f>
        <v>3.1520882584712374E-3</v>
      </c>
      <c r="E9">
        <f>'phase fraction'!H9</f>
        <v>0</v>
      </c>
      <c r="F9">
        <f>'phase fraction'!I9</f>
        <v>0</v>
      </c>
      <c r="G9">
        <f>'phase fraction'!J9</f>
        <v>0</v>
      </c>
      <c r="H9">
        <f>'phase fraction'!K9</f>
        <v>0</v>
      </c>
      <c r="I9">
        <f>'phase fraction'!L9</f>
        <v>0</v>
      </c>
      <c r="J9">
        <f>'phase fraction'!O9</f>
        <v>0</v>
      </c>
      <c r="K9">
        <f>'phase fraction'!P9</f>
        <v>0</v>
      </c>
      <c r="L9">
        <f>'phase fraction'!Q9</f>
        <v>7.0921985815602835E-3</v>
      </c>
      <c r="M9">
        <f>'phase fraction'!R9</f>
        <v>7.8802206461780935E-4</v>
      </c>
      <c r="N9">
        <f>'phase fraction'!S9</f>
        <v>0.98581560283687941</v>
      </c>
      <c r="O9">
        <f>'phase fraction'!T9</f>
        <v>1.5760441292356187E-3</v>
      </c>
      <c r="P9">
        <f>'phase fraction'!U9</f>
        <v>0</v>
      </c>
      <c r="S9">
        <f t="shared" si="0"/>
        <v>0.99763593380614657</v>
      </c>
      <c r="T9">
        <f t="shared" si="1"/>
        <v>7.8802206461780935E-4</v>
      </c>
    </row>
    <row r="10" spans="1:20" x14ac:dyDescent="0.2">
      <c r="A10" t="str">
        <f>'phase fraction'!A10</f>
        <v>Colony-4595-t3-ps2A-c16-p2-masked</v>
      </c>
      <c r="B10" t="str">
        <f>'phase fraction'!C10</f>
        <v>g</v>
      </c>
      <c r="C10">
        <f>'raw phase counts ordered'!F14</f>
        <v>1189</v>
      </c>
      <c r="D10">
        <f>'phase fraction'!G10</f>
        <v>1.5138772077375946E-2</v>
      </c>
      <c r="E10">
        <f>'phase fraction'!H10</f>
        <v>0</v>
      </c>
      <c r="F10">
        <f>'phase fraction'!I10</f>
        <v>0</v>
      </c>
      <c r="G10">
        <f>'phase fraction'!J10</f>
        <v>8.4104289318755253E-4</v>
      </c>
      <c r="H10">
        <f>'phase fraction'!K10</f>
        <v>0</v>
      </c>
      <c r="I10">
        <f>'phase fraction'!L10</f>
        <v>0</v>
      </c>
      <c r="J10">
        <f>'phase fraction'!O10</f>
        <v>0</v>
      </c>
      <c r="K10">
        <f>'phase fraction'!P10</f>
        <v>0</v>
      </c>
      <c r="L10">
        <f>'phase fraction'!Q10+'phase fraction'!F10</f>
        <v>0.96047098402018505</v>
      </c>
      <c r="M10">
        <f>'phase fraction'!R10</f>
        <v>0</v>
      </c>
      <c r="N10">
        <f>'phase fraction'!S10</f>
        <v>1.6820857863751051E-2</v>
      </c>
      <c r="O10">
        <f>'phase fraction'!T10</f>
        <v>0</v>
      </c>
      <c r="P10">
        <f>'phase fraction'!U10</f>
        <v>6.7283431455004202E-3</v>
      </c>
      <c r="S10">
        <f t="shared" si="0"/>
        <v>0.99915895710681246</v>
      </c>
      <c r="T10">
        <f t="shared" si="1"/>
        <v>0</v>
      </c>
    </row>
    <row r="11" spans="1:20" x14ac:dyDescent="0.2">
      <c r="A11" t="str">
        <f>'phase fraction'!A11</f>
        <v>Colony-4595-t3-ps2A-c29-p1-masked</v>
      </c>
      <c r="B11" t="str">
        <f>'phase fraction'!C11</f>
        <v>x</v>
      </c>
      <c r="C11">
        <f>'raw phase counts ordered'!F15</f>
        <v>1196</v>
      </c>
      <c r="D11">
        <f>'phase fraction'!G11</f>
        <v>2.508361204013378E-3</v>
      </c>
      <c r="E11">
        <f>'phase fraction'!H11</f>
        <v>0</v>
      </c>
      <c r="F11">
        <f>'phase fraction'!I11</f>
        <v>0</v>
      </c>
      <c r="G11">
        <f>'phase fraction'!J11</f>
        <v>0</v>
      </c>
      <c r="H11">
        <f>'phase fraction'!K11</f>
        <v>0</v>
      </c>
      <c r="I11">
        <f>'phase fraction'!L11</f>
        <v>0</v>
      </c>
      <c r="J11">
        <f>'phase fraction'!O11</f>
        <v>0</v>
      </c>
      <c r="K11">
        <f>'phase fraction'!P11</f>
        <v>0.30100334448160537</v>
      </c>
      <c r="L11">
        <f>'phase fraction'!Q11+'phase fraction'!F11</f>
        <v>0.11371237458193981</v>
      </c>
      <c r="M11">
        <f>'phase fraction'!R11</f>
        <v>0.51086956521739135</v>
      </c>
      <c r="N11">
        <f>'phase fraction'!S11</f>
        <v>7.1906354515050161E-2</v>
      </c>
      <c r="O11">
        <f>'phase fraction'!T11</f>
        <v>0</v>
      </c>
      <c r="P11">
        <f>'phase fraction'!U11</f>
        <v>0</v>
      </c>
      <c r="S11">
        <f t="shared" si="0"/>
        <v>0.18812709030100333</v>
      </c>
      <c r="T11">
        <f t="shared" si="1"/>
        <v>0.81187290969899673</v>
      </c>
    </row>
    <row r="12" spans="1:20" x14ac:dyDescent="0.2">
      <c r="A12" t="str">
        <f>'phase fraction'!A12</f>
        <v>Colony-4595-t3-ps2A-c29-p2-masked</v>
      </c>
      <c r="B12" t="str">
        <f>'phase fraction'!C12</f>
        <v>x</v>
      </c>
      <c r="C12">
        <f>'raw phase counts ordered'!F16</f>
        <v>1155</v>
      </c>
      <c r="D12">
        <f>'phase fraction'!G12</f>
        <v>2.4242424242424242E-2</v>
      </c>
      <c r="E12">
        <f>'phase fraction'!H12</f>
        <v>0</v>
      </c>
      <c r="F12">
        <f>'phase fraction'!I12</f>
        <v>0</v>
      </c>
      <c r="G12">
        <f>'phase fraction'!J12</f>
        <v>0</v>
      </c>
      <c r="H12">
        <f>'phase fraction'!K12</f>
        <v>0</v>
      </c>
      <c r="I12">
        <f>'phase fraction'!L12</f>
        <v>0</v>
      </c>
      <c r="J12">
        <f>'phase fraction'!O12</f>
        <v>0</v>
      </c>
      <c r="K12">
        <f>'phase fraction'!P12</f>
        <v>1.9047619047619049E-2</v>
      </c>
      <c r="L12">
        <f>'phase fraction'!Q12+'phase fraction'!F12</f>
        <v>0.38008658008658008</v>
      </c>
      <c r="M12">
        <f>'phase fraction'!R12</f>
        <v>0.37056277056277054</v>
      </c>
      <c r="N12">
        <f>'phase fraction'!S12</f>
        <v>0.20606060606060606</v>
      </c>
      <c r="O12">
        <f>'phase fraction'!T12</f>
        <v>0</v>
      </c>
      <c r="P12">
        <f>'phase fraction'!U12</f>
        <v>0</v>
      </c>
      <c r="S12">
        <f t="shared" si="0"/>
        <v>0.61038961038961037</v>
      </c>
      <c r="T12">
        <f t="shared" si="1"/>
        <v>0.38961038961038957</v>
      </c>
    </row>
    <row r="13" spans="1:20" x14ac:dyDescent="0.2">
      <c r="A13" t="str">
        <f>'phase fraction'!A13</f>
        <v>Colony-4595-t3-ps2A-c13-p1-masked</v>
      </c>
      <c r="B13" t="str">
        <f>'phase fraction'!C13</f>
        <v>x</v>
      </c>
      <c r="C13">
        <f>'raw phase counts ordered'!F17</f>
        <v>1149</v>
      </c>
      <c r="D13">
        <f>'phase fraction'!G13</f>
        <v>0</v>
      </c>
      <c r="E13">
        <f>'phase fraction'!H13</f>
        <v>0</v>
      </c>
      <c r="F13">
        <f>'phase fraction'!I13</f>
        <v>0</v>
      </c>
      <c r="G13">
        <f>'phase fraction'!J13+'phase fraction'!F13</f>
        <v>6.0922541340295906E-2</v>
      </c>
      <c r="H13">
        <f>'phase fraction'!K13</f>
        <v>0</v>
      </c>
      <c r="I13">
        <f>'phase fraction'!L13</f>
        <v>0</v>
      </c>
      <c r="J13">
        <f>'phase fraction'!O13</f>
        <v>0</v>
      </c>
      <c r="K13">
        <f>'phase fraction'!P13</f>
        <v>0.25587467362924282</v>
      </c>
      <c r="L13">
        <f>'phase fraction'!Q13</f>
        <v>1.5665796344647518E-2</v>
      </c>
      <c r="M13">
        <f>'phase fraction'!R13</f>
        <v>3.3942558746736295E-2</v>
      </c>
      <c r="N13">
        <f>'phase fraction'!S13</f>
        <v>0.61444734551784164</v>
      </c>
      <c r="O13">
        <f>'phase fraction'!T13</f>
        <v>1.9147084421235857E-2</v>
      </c>
      <c r="P13">
        <f>'phase fraction'!U13</f>
        <v>0</v>
      </c>
      <c r="S13">
        <f t="shared" si="0"/>
        <v>0.64926022628372493</v>
      </c>
      <c r="T13">
        <f t="shared" si="1"/>
        <v>0.28981723237597912</v>
      </c>
    </row>
    <row r="14" spans="1:20" x14ac:dyDescent="0.2">
      <c r="A14" t="str">
        <f>'phase fraction'!A14</f>
        <v>Colony-4595-t3-ps2A-c37a-p1-masked</v>
      </c>
      <c r="B14" t="str">
        <f>'phase fraction'!C14</f>
        <v>x</v>
      </c>
      <c r="C14">
        <f>'raw phase counts ordered'!F18</f>
        <v>1095</v>
      </c>
      <c r="D14">
        <f>'phase fraction'!G14</f>
        <v>8.21917808219178E-3</v>
      </c>
      <c r="E14">
        <f>'phase fraction'!H14</f>
        <v>0</v>
      </c>
      <c r="F14">
        <f>'phase fraction'!I14</f>
        <v>0</v>
      </c>
      <c r="G14">
        <f>'phase fraction'!J14</f>
        <v>0</v>
      </c>
      <c r="H14">
        <f>'phase fraction'!K14</f>
        <v>0</v>
      </c>
      <c r="I14">
        <f>'phase fraction'!L14</f>
        <v>0</v>
      </c>
      <c r="J14">
        <f>'phase fraction'!O14</f>
        <v>0</v>
      </c>
      <c r="K14">
        <f>'phase fraction'!P14</f>
        <v>0.31506849315068491</v>
      </c>
      <c r="L14">
        <f>'phase fraction'!Q14+'phase fraction'!F14</f>
        <v>0.22648401826484019</v>
      </c>
      <c r="M14">
        <f>'phase fraction'!R14</f>
        <v>0.16438356164383561</v>
      </c>
      <c r="N14">
        <f>'phase fraction'!S14</f>
        <v>0.28310502283105021</v>
      </c>
      <c r="O14">
        <f>'phase fraction'!T14</f>
        <v>0</v>
      </c>
      <c r="P14">
        <f>'phase fraction'!U14</f>
        <v>2.7397260273972603E-3</v>
      </c>
      <c r="S14">
        <f t="shared" si="0"/>
        <v>0.52054794520547942</v>
      </c>
      <c r="T14">
        <f t="shared" si="1"/>
        <v>0.47945205479452052</v>
      </c>
    </row>
    <row r="15" spans="1:20" x14ac:dyDescent="0.2">
      <c r="A15" t="str">
        <f>'phase fraction'!A15</f>
        <v>Colony-4595-t3-ps2A-c37a-p2-masked</v>
      </c>
      <c r="B15" t="str">
        <f>'phase fraction'!C15</f>
        <v>x</v>
      </c>
      <c r="C15">
        <f>'raw phase counts ordered'!F19</f>
        <v>1178</v>
      </c>
      <c r="D15">
        <f>'phase fraction'!G15</f>
        <v>5.9422750424448214E-3</v>
      </c>
      <c r="E15">
        <f>'phase fraction'!H15</f>
        <v>0</v>
      </c>
      <c r="F15">
        <f>'phase fraction'!I15</f>
        <v>0</v>
      </c>
      <c r="G15">
        <f>'phase fraction'!J15</f>
        <v>5.9422750424448214E-3</v>
      </c>
      <c r="H15">
        <f>'phase fraction'!K15</f>
        <v>0</v>
      </c>
      <c r="I15">
        <f>'phase fraction'!L15</f>
        <v>0</v>
      </c>
      <c r="J15">
        <f>'phase fraction'!O15</f>
        <v>0</v>
      </c>
      <c r="K15">
        <f>'phase fraction'!P15</f>
        <v>0.26230899830220711</v>
      </c>
      <c r="L15">
        <f>'phase fraction'!Q15+'phase fraction'!F15</f>
        <v>0.2393887945670628</v>
      </c>
      <c r="M15">
        <f>'phase fraction'!R15</f>
        <v>0.21901528013582344</v>
      </c>
      <c r="N15">
        <f>'phase fraction'!S15</f>
        <v>0.26570458404074704</v>
      </c>
      <c r="O15">
        <f>'phase fraction'!T15</f>
        <v>8.4889643463497452E-4</v>
      </c>
      <c r="P15">
        <f>'phase fraction'!U15</f>
        <v>8.4889643463497452E-4</v>
      </c>
      <c r="S15">
        <f t="shared" si="0"/>
        <v>0.51273344651952457</v>
      </c>
      <c r="T15">
        <f t="shared" si="1"/>
        <v>0.48132427843803055</v>
      </c>
    </row>
    <row r="16" spans="1:20" x14ac:dyDescent="0.2">
      <c r="A16" t="str">
        <f>'phase fraction'!A16</f>
        <v>Colony-4595-t3-ps2A-c12a-p1-masked</v>
      </c>
      <c r="B16" t="str">
        <f>'phase fraction'!C16</f>
        <v>c</v>
      </c>
      <c r="C16">
        <f>'raw phase counts ordered'!F20</f>
        <v>1277</v>
      </c>
      <c r="D16">
        <f>'phase fraction'!G16</f>
        <v>1.4878621769772905E-2</v>
      </c>
      <c r="E16">
        <f>'phase fraction'!H16</f>
        <v>0</v>
      </c>
      <c r="F16">
        <f>'phase fraction'!I16</f>
        <v>0</v>
      </c>
      <c r="G16">
        <f>'phase fraction'!J16</f>
        <v>0</v>
      </c>
      <c r="H16">
        <f>'phase fraction'!K16</f>
        <v>0</v>
      </c>
      <c r="I16">
        <f>'phase fraction'!L16</f>
        <v>0</v>
      </c>
      <c r="J16">
        <f>'phase fraction'!O16</f>
        <v>0</v>
      </c>
      <c r="K16">
        <f>'phase fraction'!P16</f>
        <v>7.8308535630383712E-4</v>
      </c>
      <c r="L16">
        <f>'phase fraction'!Q16</f>
        <v>0.12685982772122162</v>
      </c>
      <c r="M16">
        <f>'phase fraction'!R16</f>
        <v>9.0054815974941263E-2</v>
      </c>
      <c r="N16">
        <f>'phase fraction'!S16</f>
        <v>0.47533281127642912</v>
      </c>
      <c r="O16">
        <f>'phase fraction'!T16</f>
        <v>0</v>
      </c>
      <c r="P16">
        <f>'phase fraction'!U16</f>
        <v>7.8308535630383712E-4</v>
      </c>
      <c r="Q16">
        <f>'phase fraction'!F16</f>
        <v>0.29130775254502739</v>
      </c>
      <c r="S16">
        <f t="shared" si="0"/>
        <v>0.61785434612372747</v>
      </c>
      <c r="T16">
        <f t="shared" si="1"/>
        <v>9.0837901331245099E-2</v>
      </c>
    </row>
    <row r="17" spans="1:20" x14ac:dyDescent="0.2">
      <c r="A17" t="str">
        <f>'phase fraction'!A17</f>
        <v>Colony-4595-t3-ps2A-c12a-p2-masked</v>
      </c>
      <c r="B17" t="str">
        <f>'phase fraction'!C17</f>
        <v>c and m</v>
      </c>
      <c r="C17">
        <f>'raw phase counts ordered'!F21</f>
        <v>1222</v>
      </c>
      <c r="D17">
        <f>'phase fraction'!G17</f>
        <v>5.1554828150572829E-2</v>
      </c>
      <c r="E17">
        <f>'phase fraction'!H17</f>
        <v>0</v>
      </c>
      <c r="F17">
        <f>'phase fraction'!I17</f>
        <v>0</v>
      </c>
      <c r="G17">
        <f>'phase fraction'!J17</f>
        <v>0</v>
      </c>
      <c r="H17">
        <f>'phase fraction'!K17</f>
        <v>0</v>
      </c>
      <c r="I17">
        <f>'phase fraction'!L17</f>
        <v>0</v>
      </c>
      <c r="J17">
        <f>'phase fraction'!O17</f>
        <v>0</v>
      </c>
      <c r="K17">
        <f>'phase fraction'!P17</f>
        <v>8.1833060556464818E-3</v>
      </c>
      <c r="L17">
        <f>'phase fraction'!Q17</f>
        <v>7.3649754500818329E-2</v>
      </c>
      <c r="M17">
        <f>'phase fraction'!R17</f>
        <v>0.37315875613747956</v>
      </c>
      <c r="N17">
        <f>'phase fraction'!S17</f>
        <v>0.23240589198036007</v>
      </c>
      <c r="O17">
        <f>'phase fraction'!T17</f>
        <v>0</v>
      </c>
      <c r="P17">
        <f>'phase fraction'!U17</f>
        <v>0</v>
      </c>
      <c r="Q17">
        <f>'phase fraction'!F17</f>
        <v>0.26104746317512273</v>
      </c>
      <c r="S17">
        <f t="shared" si="0"/>
        <v>0.35761047463175122</v>
      </c>
      <c r="T17">
        <f t="shared" si="1"/>
        <v>0.38134206219312605</v>
      </c>
    </row>
    <row r="18" spans="1:20" x14ac:dyDescent="0.2">
      <c r="A18" t="str">
        <f>'phase fraction'!A18</f>
        <v>Colony-4595-t3-ps2A-c46-p1-masked</v>
      </c>
      <c r="B18" t="str">
        <f>'phase fraction'!C18</f>
        <v>x</v>
      </c>
      <c r="C18">
        <f>'raw phase counts ordered'!F22</f>
        <v>1105</v>
      </c>
      <c r="D18">
        <f>'phase fraction'!G18</f>
        <v>7.2398190045248872E-3</v>
      </c>
      <c r="E18">
        <f>'phase fraction'!H18</f>
        <v>0</v>
      </c>
      <c r="F18">
        <f>'phase fraction'!I18</f>
        <v>0</v>
      </c>
      <c r="G18">
        <f>'phase fraction'!J18</f>
        <v>0</v>
      </c>
      <c r="H18">
        <f>'phase fraction'!K18</f>
        <v>0</v>
      </c>
      <c r="I18">
        <f>'phase fraction'!L18</f>
        <v>0</v>
      </c>
      <c r="J18">
        <f>'phase fraction'!O18</f>
        <v>0</v>
      </c>
      <c r="K18">
        <f>'phase fraction'!P18</f>
        <v>0.21719457013574661</v>
      </c>
      <c r="L18">
        <f>'phase fraction'!Q18</f>
        <v>8.9592760180995476E-2</v>
      </c>
      <c r="M18">
        <f>'phase fraction'!R18</f>
        <v>7.6923076923076927E-2</v>
      </c>
      <c r="N18">
        <f>'phase fraction'!S18</f>
        <v>0.59276018099547512</v>
      </c>
      <c r="O18">
        <f>'phase fraction'!T18</f>
        <v>0</v>
      </c>
      <c r="P18">
        <f>'phase fraction'!U18</f>
        <v>0</v>
      </c>
      <c r="S18">
        <f t="shared" si="0"/>
        <v>0.68959276018099547</v>
      </c>
      <c r="T18">
        <f t="shared" si="1"/>
        <v>0.29411764705882354</v>
      </c>
    </row>
    <row r="19" spans="1:20" x14ac:dyDescent="0.2">
      <c r="A19" t="str">
        <f>'phase fraction'!A19</f>
        <v>Colony-4595-t3-ps2A-c43-p1-masked</v>
      </c>
      <c r="B19" t="str">
        <f>'phase fraction'!C19</f>
        <v>o</v>
      </c>
      <c r="C19">
        <f>'raw phase counts ordered'!F23</f>
        <v>1205</v>
      </c>
      <c r="D19">
        <f>'phase fraction'!G19</f>
        <v>0</v>
      </c>
      <c r="E19">
        <f>'phase fraction'!H19</f>
        <v>0</v>
      </c>
      <c r="F19">
        <f>'phase fraction'!I19</f>
        <v>0</v>
      </c>
      <c r="G19">
        <f>'phase fraction'!J19</f>
        <v>1.3278008298755186E-2</v>
      </c>
      <c r="H19">
        <f>'phase fraction'!K19</f>
        <v>0</v>
      </c>
      <c r="I19">
        <f>'phase fraction'!L19</f>
        <v>0</v>
      </c>
      <c r="J19">
        <f>'phase fraction'!O19</f>
        <v>0</v>
      </c>
      <c r="K19">
        <f>'phase fraction'!P19</f>
        <v>0.98672199170124486</v>
      </c>
      <c r="L19">
        <f>'phase fraction'!Q19</f>
        <v>0</v>
      </c>
      <c r="M19">
        <f>'phase fraction'!R19</f>
        <v>0</v>
      </c>
      <c r="N19">
        <f>'phase fraction'!S19</f>
        <v>0</v>
      </c>
      <c r="O19">
        <f>'phase fraction'!T19</f>
        <v>0</v>
      </c>
      <c r="P19">
        <f>'phase fraction'!U19</f>
        <v>0</v>
      </c>
      <c r="S19">
        <f t="shared" si="0"/>
        <v>0</v>
      </c>
      <c r="T19">
        <f t="shared" si="1"/>
        <v>0.98672199170124486</v>
      </c>
    </row>
    <row r="20" spans="1:20" x14ac:dyDescent="0.2">
      <c r="A20" t="str">
        <f>'phase fraction'!A20</f>
        <v>Colony-4595-t3-ps2A-c43-p2-masked</v>
      </c>
      <c r="B20" t="str">
        <f>'phase fraction'!C20</f>
        <v>p</v>
      </c>
      <c r="C20">
        <f>'raw phase counts ordered'!F24</f>
        <v>1227</v>
      </c>
      <c r="D20">
        <f>'phase fraction'!G20</f>
        <v>0</v>
      </c>
      <c r="E20">
        <f>'phase fraction'!H20</f>
        <v>0</v>
      </c>
      <c r="F20">
        <f>'phase fraction'!I20</f>
        <v>0</v>
      </c>
      <c r="G20">
        <f>'phase fraction'!J20</f>
        <v>0</v>
      </c>
      <c r="H20">
        <f>'phase fraction'!K20</f>
        <v>0</v>
      </c>
      <c r="I20">
        <f>'phase fraction'!L20</f>
        <v>0</v>
      </c>
      <c r="J20">
        <f>'phase fraction'!O20</f>
        <v>0</v>
      </c>
      <c r="K20">
        <f>'phase fraction'!P20</f>
        <v>3.8304808475957623E-2</v>
      </c>
      <c r="L20">
        <f>'phase fraction'!Q20</f>
        <v>0</v>
      </c>
      <c r="M20">
        <f>'phase fraction'!R20</f>
        <v>0.96169519152404237</v>
      </c>
      <c r="N20">
        <f>'phase fraction'!S20</f>
        <v>0</v>
      </c>
      <c r="O20">
        <f>'phase fraction'!T20</f>
        <v>0</v>
      </c>
      <c r="P20">
        <f>'phase fraction'!U20</f>
        <v>0</v>
      </c>
      <c r="S20">
        <f t="shared" si="0"/>
        <v>0</v>
      </c>
      <c r="T20">
        <f t="shared" si="1"/>
        <v>1</v>
      </c>
    </row>
    <row r="21" spans="1:20" x14ac:dyDescent="0.2">
      <c r="A21" t="str">
        <f>'phase fraction'!A21</f>
        <v>Colony-4595-t3-ps2A-c43-p3-masked</v>
      </c>
      <c r="B21" t="str">
        <f>'phase fraction'!C21</f>
        <v>g</v>
      </c>
      <c r="C21">
        <f>'raw phase counts ordered'!F25</f>
        <v>1254</v>
      </c>
      <c r="D21">
        <f>'phase fraction'!G21</f>
        <v>0</v>
      </c>
      <c r="E21">
        <f>'phase fraction'!H21</f>
        <v>0</v>
      </c>
      <c r="F21">
        <f>'phase fraction'!I21</f>
        <v>0</v>
      </c>
      <c r="G21">
        <f>'phase fraction'!J21</f>
        <v>0</v>
      </c>
      <c r="H21">
        <f>'phase fraction'!K21</f>
        <v>0</v>
      </c>
      <c r="I21">
        <f>'phase fraction'!L21</f>
        <v>0</v>
      </c>
      <c r="J21">
        <f>'phase fraction'!O21</f>
        <v>0</v>
      </c>
      <c r="K21">
        <f>'phase fraction'!P21</f>
        <v>1.594896331738437E-3</v>
      </c>
      <c r="L21">
        <f>'phase fraction'!Q21+'phase fraction'!F21</f>
        <v>0.39154704944178625</v>
      </c>
      <c r="M21">
        <f>'phase fraction'!R21</f>
        <v>5.3429027113237638E-2</v>
      </c>
      <c r="N21">
        <f>'phase fraction'!S21</f>
        <v>0.5534290271132376</v>
      </c>
      <c r="O21">
        <f>'phase fraction'!T21</f>
        <v>0</v>
      </c>
      <c r="P21">
        <f>'phase fraction'!U21</f>
        <v>0</v>
      </c>
      <c r="S21">
        <f t="shared" si="0"/>
        <v>0.94497607655502391</v>
      </c>
      <c r="T21">
        <f t="shared" si="1"/>
        <v>5.5023923444976072E-2</v>
      </c>
    </row>
    <row r="22" spans="1:20" x14ac:dyDescent="0.2">
      <c r="A22" t="str">
        <f>'phase fraction'!A22</f>
        <v>Colony-4595-t3-ps2A-c43-p4-masked</v>
      </c>
      <c r="B22" t="str">
        <f>'phase fraction'!C22</f>
        <v>g</v>
      </c>
      <c r="C22">
        <f>'raw phase counts ordered'!F26</f>
        <v>1297</v>
      </c>
      <c r="D22">
        <f>'phase fraction'!G22</f>
        <v>0.1040863531225906</v>
      </c>
      <c r="E22">
        <f>'phase fraction'!H22</f>
        <v>0</v>
      </c>
      <c r="F22">
        <f>'phase fraction'!I22</f>
        <v>0</v>
      </c>
      <c r="G22">
        <f>'phase fraction'!J22</f>
        <v>0</v>
      </c>
      <c r="H22">
        <f>'phase fraction'!K22</f>
        <v>0</v>
      </c>
      <c r="I22">
        <f>'phase fraction'!L22</f>
        <v>0</v>
      </c>
      <c r="J22">
        <f>'phase fraction'!O22</f>
        <v>0</v>
      </c>
      <c r="K22">
        <f>'phase fraction'!P22</f>
        <v>0</v>
      </c>
      <c r="L22">
        <f>'phase fraction'!F22</f>
        <v>0.22667694680030839</v>
      </c>
      <c r="M22">
        <f>'phase fraction'!R22</f>
        <v>0</v>
      </c>
      <c r="N22">
        <f>'phase fraction'!S22</f>
        <v>0</v>
      </c>
      <c r="O22">
        <f>'phase fraction'!T22</f>
        <v>0</v>
      </c>
      <c r="P22">
        <f>'phase fraction'!U22</f>
        <v>0.66923670007710101</v>
      </c>
      <c r="S22">
        <f t="shared" si="0"/>
        <v>1</v>
      </c>
      <c r="T22">
        <f t="shared" si="1"/>
        <v>0</v>
      </c>
    </row>
    <row r="23" spans="1:20" x14ac:dyDescent="0.2">
      <c r="A23" t="str">
        <f>'phase fraction'!A23</f>
        <v>Colony-4595-t3-ps2A-c43-p5-masked</v>
      </c>
      <c r="B23" t="str">
        <f>'phase fraction'!C23</f>
        <v>x</v>
      </c>
      <c r="C23">
        <f>'raw phase counts ordered'!F27</f>
        <v>1177</v>
      </c>
      <c r="D23">
        <f>'phase fraction'!G23</f>
        <v>4.248088360237893E-3</v>
      </c>
      <c r="E23">
        <f>'phase fraction'!H23</f>
        <v>0</v>
      </c>
      <c r="F23">
        <f>'phase fraction'!I23</f>
        <v>0</v>
      </c>
      <c r="G23">
        <f>'phase fraction'!J23</f>
        <v>8.4961767204757861E-4</v>
      </c>
      <c r="H23">
        <f>'phase fraction'!K23</f>
        <v>0</v>
      </c>
      <c r="I23">
        <f>'phase fraction'!L23</f>
        <v>0</v>
      </c>
      <c r="J23">
        <f>'phase fraction'!O23</f>
        <v>0</v>
      </c>
      <c r="K23">
        <f>'phase fraction'!P23</f>
        <v>0.58113848768054377</v>
      </c>
      <c r="L23">
        <f>'phase fraction'!Q23+'phase fraction'!F23</f>
        <v>0.3288020390824129</v>
      </c>
      <c r="M23">
        <f>'phase fraction'!R23</f>
        <v>5.352591333899745E-2</v>
      </c>
      <c r="N23">
        <f>'phase fraction'!S23</f>
        <v>2.7187765505522515E-2</v>
      </c>
      <c r="O23">
        <f>'phase fraction'!T23</f>
        <v>0</v>
      </c>
      <c r="P23">
        <f>'phase fraction'!U23</f>
        <v>4.248088360237893E-3</v>
      </c>
      <c r="S23">
        <f t="shared" si="0"/>
        <v>0.3644859813084112</v>
      </c>
      <c r="T23">
        <f t="shared" si="1"/>
        <v>0.63466440101954125</v>
      </c>
    </row>
    <row r="24" spans="1:20" x14ac:dyDescent="0.2">
      <c r="A24" t="str">
        <f>'phase fraction'!A24</f>
        <v>Colony-4595-t3-ps3A-c30-p1-masked</v>
      </c>
      <c r="B24" t="str">
        <f>'phase fraction'!C24</f>
        <v>x</v>
      </c>
      <c r="C24">
        <f>'raw phase counts ordered'!F28</f>
        <v>1122</v>
      </c>
      <c r="D24">
        <f>'phase fraction'!G24</f>
        <v>8.0213903743315516E-3</v>
      </c>
      <c r="E24">
        <f>'phase fraction'!H24</f>
        <v>0</v>
      </c>
      <c r="F24">
        <f>'phase fraction'!I24</f>
        <v>0</v>
      </c>
      <c r="G24">
        <f>'phase fraction'!J24</f>
        <v>8.9126559714795004E-4</v>
      </c>
      <c r="H24">
        <f>'phase fraction'!K24</f>
        <v>0</v>
      </c>
      <c r="I24">
        <f>'phase fraction'!L24</f>
        <v>0</v>
      </c>
      <c r="J24">
        <f>'phase fraction'!O24</f>
        <v>0</v>
      </c>
      <c r="K24">
        <f>'phase fraction'!P24</f>
        <v>0.50089126559714792</v>
      </c>
      <c r="L24">
        <f>'phase fraction'!Q24+'phase fraction'!F24</f>
        <v>0.21390374331550804</v>
      </c>
      <c r="M24">
        <f>'phase fraction'!R24</f>
        <v>3.0303030303030304E-2</v>
      </c>
      <c r="N24">
        <f>'phase fraction'!S24</f>
        <v>0.24598930481283424</v>
      </c>
      <c r="O24">
        <f>'phase fraction'!T24</f>
        <v>0</v>
      </c>
      <c r="P24">
        <f>'phase fraction'!U24</f>
        <v>0</v>
      </c>
      <c r="S24">
        <f t="shared" si="0"/>
        <v>0.46791443850267384</v>
      </c>
      <c r="T24">
        <f t="shared" si="1"/>
        <v>0.53119429590017819</v>
      </c>
    </row>
    <row r="25" spans="1:20" x14ac:dyDescent="0.2">
      <c r="A25" t="str">
        <f>'phase fraction'!A25</f>
        <v>Colony-4595-t3-ps3A-c30-p2-masked</v>
      </c>
      <c r="B25" t="str">
        <f>'phase fraction'!C25</f>
        <v>o</v>
      </c>
      <c r="C25">
        <f>'raw phase counts ordered'!F29</f>
        <v>1123</v>
      </c>
      <c r="D25">
        <f>'phase fraction'!G25</f>
        <v>0</v>
      </c>
      <c r="E25">
        <f>'phase fraction'!H25</f>
        <v>0</v>
      </c>
      <c r="F25">
        <f>'phase fraction'!I25</f>
        <v>0</v>
      </c>
      <c r="G25">
        <f>'phase fraction'!J25</f>
        <v>0</v>
      </c>
      <c r="H25">
        <f>'phase fraction'!K25</f>
        <v>0</v>
      </c>
      <c r="I25">
        <f>'phase fraction'!L25</f>
        <v>0</v>
      </c>
      <c r="J25">
        <f>'phase fraction'!O25</f>
        <v>0</v>
      </c>
      <c r="K25">
        <f>'phase fraction'!P25</f>
        <v>1</v>
      </c>
      <c r="L25">
        <f>'phase fraction'!Q25</f>
        <v>0</v>
      </c>
      <c r="M25">
        <f>'phase fraction'!R25</f>
        <v>0</v>
      </c>
      <c r="N25">
        <f>'phase fraction'!S25</f>
        <v>0</v>
      </c>
      <c r="O25">
        <f>'phase fraction'!T25</f>
        <v>0</v>
      </c>
      <c r="P25">
        <f>'phase fraction'!U25</f>
        <v>0</v>
      </c>
      <c r="S25">
        <f t="shared" si="0"/>
        <v>0</v>
      </c>
      <c r="T25">
        <f t="shared" si="1"/>
        <v>1</v>
      </c>
    </row>
    <row r="26" spans="1:20" x14ac:dyDescent="0.2">
      <c r="A26" t="str">
        <f>'phase fraction'!A26</f>
        <v>Colony-4595-t3-ps3A-c30-p3-masked</v>
      </c>
      <c r="B26">
        <f>'phase fraction'!C26</f>
        <v>0</v>
      </c>
      <c r="C26">
        <f>'raw phase counts ordered'!F30</f>
        <v>1120</v>
      </c>
      <c r="D26">
        <f>'phase fraction'!G26</f>
        <v>0.83214285714285718</v>
      </c>
      <c r="E26">
        <f>'phase fraction'!H26</f>
        <v>0</v>
      </c>
      <c r="F26">
        <f>'phase fraction'!I26</f>
        <v>0</v>
      </c>
      <c r="G26">
        <f>'phase fraction'!J26</f>
        <v>0</v>
      </c>
      <c r="H26">
        <f>'phase fraction'!K26</f>
        <v>0</v>
      </c>
      <c r="I26">
        <f>'phase fraction'!L26</f>
        <v>0</v>
      </c>
      <c r="J26">
        <f>'phase fraction'!O26</f>
        <v>0</v>
      </c>
      <c r="K26">
        <f>'phase fraction'!P26</f>
        <v>0</v>
      </c>
      <c r="L26">
        <f>'phase fraction'!Q26</f>
        <v>0</v>
      </c>
      <c r="M26">
        <f>'phase fraction'!R26</f>
        <v>5.3571428571428572E-3</v>
      </c>
      <c r="N26">
        <f>'phase fraction'!S26</f>
        <v>0</v>
      </c>
      <c r="O26">
        <f>'phase fraction'!T26</f>
        <v>0</v>
      </c>
      <c r="P26">
        <f>'phase fraction'!U26</f>
        <v>0</v>
      </c>
      <c r="S26">
        <f>SUM(D26,L26,N26,P26,O26)</f>
        <v>0.83214285714285718</v>
      </c>
      <c r="T26">
        <f t="shared" si="1"/>
        <v>5.3571428571428572E-3</v>
      </c>
    </row>
    <row r="27" spans="1:20" x14ac:dyDescent="0.2">
      <c r="A27" t="str">
        <f>'phase fraction'!A27</f>
        <v>Colony-4595-t3-ps3A-c5-p1-masked</v>
      </c>
      <c r="B27" t="str">
        <f>'phase fraction'!C27</f>
        <v>o</v>
      </c>
      <c r="C27">
        <f>'raw phase counts ordered'!F31</f>
        <v>438</v>
      </c>
      <c r="D27">
        <f>'phase fraction'!G27</f>
        <v>0</v>
      </c>
      <c r="E27">
        <f>'phase fraction'!H27</f>
        <v>0</v>
      </c>
      <c r="F27">
        <f>'phase fraction'!I27</f>
        <v>0</v>
      </c>
      <c r="G27">
        <f>'phase fraction'!J27</f>
        <v>0</v>
      </c>
      <c r="H27">
        <f>'phase fraction'!K27</f>
        <v>0</v>
      </c>
      <c r="I27">
        <f>'phase fraction'!L27</f>
        <v>0</v>
      </c>
      <c r="J27">
        <f>'phase fraction'!O27</f>
        <v>0</v>
      </c>
      <c r="K27">
        <f>'phase fraction'!P27</f>
        <v>1</v>
      </c>
      <c r="L27">
        <f>'phase fraction'!Q27</f>
        <v>0</v>
      </c>
      <c r="M27">
        <f>'phase fraction'!R27</f>
        <v>0</v>
      </c>
      <c r="N27">
        <f>'phase fraction'!S27</f>
        <v>0</v>
      </c>
      <c r="O27">
        <f>'phase fraction'!T27</f>
        <v>0</v>
      </c>
      <c r="P27">
        <f>'phase fraction'!U27</f>
        <v>0</v>
      </c>
      <c r="S27">
        <f t="shared" si="0"/>
        <v>0</v>
      </c>
      <c r="T27">
        <f t="shared" si="1"/>
        <v>1</v>
      </c>
    </row>
    <row r="28" spans="1:20" x14ac:dyDescent="0.2">
      <c r="A28" t="str">
        <f>'phase fraction'!A28</f>
        <v>Colony-4595-t3-ps3A-c5-p2-masked</v>
      </c>
      <c r="B28" t="str">
        <f>'phase fraction'!C28</f>
        <v>x</v>
      </c>
      <c r="C28">
        <f>'raw phase counts ordered'!F32</f>
        <v>503</v>
      </c>
      <c r="D28">
        <f>'phase fraction'!G28</f>
        <v>1.9880715705765406E-3</v>
      </c>
      <c r="E28">
        <f>'phase fraction'!H28</f>
        <v>0</v>
      </c>
      <c r="F28">
        <f>'phase fraction'!I28</f>
        <v>0</v>
      </c>
      <c r="G28">
        <f>'phase fraction'!J28</f>
        <v>0</v>
      </c>
      <c r="H28">
        <f>'phase fraction'!K28</f>
        <v>0</v>
      </c>
      <c r="I28">
        <f>'phase fraction'!L28</f>
        <v>0</v>
      </c>
      <c r="J28">
        <f>'phase fraction'!O28</f>
        <v>0</v>
      </c>
      <c r="K28">
        <f>'phase fraction'!P28</f>
        <v>2.186878727634195E-2</v>
      </c>
      <c r="L28">
        <f>'phase fraction'!Q28+'phase fraction'!F28</f>
        <v>0.71570576540755471</v>
      </c>
      <c r="M28">
        <f>'phase fraction'!R28</f>
        <v>0.22067594433399601</v>
      </c>
      <c r="N28">
        <f>'phase fraction'!S28</f>
        <v>3.9761431411530816E-2</v>
      </c>
      <c r="O28">
        <f>'phase fraction'!T28</f>
        <v>0</v>
      </c>
      <c r="P28">
        <f>'phase fraction'!U28</f>
        <v>0</v>
      </c>
      <c r="S28">
        <f t="shared" si="0"/>
        <v>0.75745526838966204</v>
      </c>
      <c r="T28">
        <f t="shared" si="1"/>
        <v>0.24254473161033796</v>
      </c>
    </row>
    <row r="29" spans="1:20" x14ac:dyDescent="0.2">
      <c r="A29" t="str">
        <f>'phase fraction'!A29</f>
        <v>Colony-4595-t3-ps3A-c20-p1-masked</v>
      </c>
      <c r="B29" t="str">
        <f>'phase fraction'!C29</f>
        <v>c</v>
      </c>
      <c r="C29">
        <f>'raw phase counts ordered'!F33</f>
        <v>378</v>
      </c>
      <c r="D29">
        <f>'phase fraction'!G29</f>
        <v>0</v>
      </c>
      <c r="E29">
        <f>'phase fraction'!H29</f>
        <v>0</v>
      </c>
      <c r="F29">
        <f>'phase fraction'!I29</f>
        <v>0</v>
      </c>
      <c r="G29">
        <f>'phase fraction'!J29+(0.5)*'phase fraction'!F29</f>
        <v>0.13095238095238093</v>
      </c>
      <c r="H29">
        <f>'phase fraction'!K29</f>
        <v>0</v>
      </c>
      <c r="I29">
        <f>'phase fraction'!L29</f>
        <v>0</v>
      </c>
      <c r="J29">
        <f>'phase fraction'!O29</f>
        <v>0</v>
      </c>
      <c r="K29">
        <f>'phase fraction'!P29</f>
        <v>0</v>
      </c>
      <c r="L29">
        <f>'phase fraction'!Q29</f>
        <v>0.10052910052910052</v>
      </c>
      <c r="M29">
        <f>'phase fraction'!R29</f>
        <v>0</v>
      </c>
      <c r="N29">
        <f>'phase fraction'!S29</f>
        <v>3.968253968253968E-2</v>
      </c>
      <c r="O29">
        <f>'phase fraction'!T29</f>
        <v>0.3835978835978836</v>
      </c>
      <c r="P29">
        <f>'phase fraction'!U29</f>
        <v>0.25925925925925924</v>
      </c>
      <c r="Q29">
        <f>(0.5)*'phase fraction'!F29</f>
        <v>8.5978835978835974E-2</v>
      </c>
      <c r="S29">
        <f t="shared" si="0"/>
        <v>0.78306878306878303</v>
      </c>
      <c r="T29">
        <f t="shared" si="1"/>
        <v>0</v>
      </c>
    </row>
    <row r="30" spans="1:20" x14ac:dyDescent="0.2">
      <c r="A30" t="str">
        <f>'phase fraction'!A30</f>
        <v>Colony-4595-t3-ps3A-c20-p2-masked</v>
      </c>
      <c r="B30" t="str">
        <f>'phase fraction'!C30</f>
        <v>c</v>
      </c>
      <c r="C30">
        <f>'raw phase counts ordered'!F34</f>
        <v>1145</v>
      </c>
      <c r="D30">
        <f>'phase fraction'!G30</f>
        <v>0</v>
      </c>
      <c r="E30">
        <f>'phase fraction'!H30</f>
        <v>0</v>
      </c>
      <c r="F30">
        <f>'phase fraction'!I30</f>
        <v>0</v>
      </c>
      <c r="G30">
        <f>'phase fraction'!J30</f>
        <v>0.27772925764192141</v>
      </c>
      <c r="H30">
        <f>'phase fraction'!K30</f>
        <v>0</v>
      </c>
      <c r="I30">
        <f>'phase fraction'!L30</f>
        <v>1.7467248908296944E-3</v>
      </c>
      <c r="J30">
        <f>'phase fraction'!O30</f>
        <v>0</v>
      </c>
      <c r="K30">
        <f>'phase fraction'!P30</f>
        <v>0</v>
      </c>
      <c r="L30">
        <f>'phase fraction'!Q30</f>
        <v>0.10218340611353711</v>
      </c>
      <c r="M30">
        <f>'phase fraction'!R30</f>
        <v>0</v>
      </c>
      <c r="N30">
        <f>'phase fraction'!S30</f>
        <v>3.6681222707423577E-2</v>
      </c>
      <c r="O30">
        <f>'phase fraction'!T30</f>
        <v>4.9781659388646288E-2</v>
      </c>
      <c r="P30">
        <f>'phase fraction'!U30</f>
        <v>8.7336244541484718E-4</v>
      </c>
      <c r="Q30">
        <f>'phase fraction'!F30</f>
        <v>0.53100436681222707</v>
      </c>
      <c r="S30">
        <f t="shared" si="0"/>
        <v>0.18951965065502183</v>
      </c>
      <c r="T30">
        <f t="shared" si="1"/>
        <v>0</v>
      </c>
    </row>
    <row r="31" spans="1:20" x14ac:dyDescent="0.2">
      <c r="A31" t="str">
        <f>'phase fraction'!A31</f>
        <v>Colony-4595-t3-ps3A-c21-p1-masked</v>
      </c>
      <c r="B31" t="str">
        <f>'phase fraction'!C31</f>
        <v>c</v>
      </c>
      <c r="C31">
        <f>'raw phase counts ordered'!F35</f>
        <v>391</v>
      </c>
      <c r="D31">
        <f>'phase fraction'!G31+'phase fraction'!F31</f>
        <v>0.12531969309462915</v>
      </c>
      <c r="E31">
        <f>'phase fraction'!H31</f>
        <v>0</v>
      </c>
      <c r="F31">
        <f>'phase fraction'!I31</f>
        <v>0</v>
      </c>
      <c r="G31">
        <f>'phase fraction'!J31</f>
        <v>0.86445012787723785</v>
      </c>
      <c r="H31">
        <f>'phase fraction'!K31</f>
        <v>0</v>
      </c>
      <c r="I31">
        <f>'phase fraction'!L31</f>
        <v>2.5575447570332483E-3</v>
      </c>
      <c r="J31">
        <f>'phase fraction'!O31</f>
        <v>0</v>
      </c>
      <c r="K31">
        <f>'phase fraction'!P31</f>
        <v>0</v>
      </c>
      <c r="L31">
        <f>'phase fraction'!Q31</f>
        <v>0</v>
      </c>
      <c r="M31">
        <f>'phase fraction'!R31</f>
        <v>0</v>
      </c>
      <c r="N31">
        <f>'phase fraction'!S31</f>
        <v>0</v>
      </c>
      <c r="O31">
        <f>'phase fraction'!T31</f>
        <v>7.6726342710997444E-3</v>
      </c>
      <c r="P31">
        <f>'phase fraction'!U31</f>
        <v>0</v>
      </c>
      <c r="S31">
        <f t="shared" si="0"/>
        <v>0.13299232736572889</v>
      </c>
      <c r="T31">
        <f t="shared" si="1"/>
        <v>0</v>
      </c>
    </row>
    <row r="32" spans="1:20" x14ac:dyDescent="0.2">
      <c r="A32" t="str">
        <f>'phase fraction'!A32</f>
        <v>Colony-4595-t3-ps3A-c36a-p1-masked</v>
      </c>
      <c r="B32" t="str">
        <f>'phase fraction'!C32</f>
        <v>x</v>
      </c>
      <c r="C32">
        <f>'raw phase counts ordered'!F36</f>
        <v>449</v>
      </c>
      <c r="D32">
        <f>'phase fraction'!G32</f>
        <v>0</v>
      </c>
      <c r="E32">
        <f>'phase fraction'!H32</f>
        <v>0</v>
      </c>
      <c r="F32">
        <f>'phase fraction'!I32</f>
        <v>0</v>
      </c>
      <c r="G32">
        <f>'phase fraction'!J32</f>
        <v>0</v>
      </c>
      <c r="H32">
        <f>'phase fraction'!K32</f>
        <v>0</v>
      </c>
      <c r="I32">
        <f>'phase fraction'!L32</f>
        <v>0</v>
      </c>
      <c r="J32">
        <f>'phase fraction'!O32</f>
        <v>0</v>
      </c>
      <c r="K32">
        <f>'phase fraction'!P32</f>
        <v>0</v>
      </c>
      <c r="L32">
        <f>'phase fraction'!Q32+'phase fraction'!F32</f>
        <v>0.3385300668151448</v>
      </c>
      <c r="M32">
        <f>'phase fraction'!R32</f>
        <v>0</v>
      </c>
      <c r="N32">
        <f>'phase fraction'!S32</f>
        <v>0.42093541202672607</v>
      </c>
      <c r="O32">
        <f>'phase fraction'!T32</f>
        <v>0</v>
      </c>
      <c r="P32">
        <f>'phase fraction'!U32</f>
        <v>0.24053452115812918</v>
      </c>
      <c r="S32">
        <f t="shared" si="0"/>
        <v>1</v>
      </c>
      <c r="T32">
        <f t="shared" si="1"/>
        <v>0</v>
      </c>
    </row>
    <row r="33" spans="1:20" x14ac:dyDescent="0.2">
      <c r="A33" t="str">
        <f>'phase fraction'!A33</f>
        <v>Colony-4595-t3-ps3A-c36a-p2-masked</v>
      </c>
      <c r="B33" t="str">
        <f>'phase fraction'!C33</f>
        <v>o</v>
      </c>
      <c r="C33">
        <f>'raw phase counts ordered'!F37</f>
        <v>1423</v>
      </c>
      <c r="D33">
        <f>'phase fraction'!G33</f>
        <v>0</v>
      </c>
      <c r="E33">
        <f>'phase fraction'!H33</f>
        <v>0</v>
      </c>
      <c r="F33">
        <f>'phase fraction'!I33</f>
        <v>0</v>
      </c>
      <c r="G33">
        <f>'phase fraction'!J33</f>
        <v>6.3246661981728744E-3</v>
      </c>
      <c r="H33">
        <f>'phase fraction'!K33</f>
        <v>0</v>
      </c>
      <c r="I33">
        <f>'phase fraction'!L33</f>
        <v>0</v>
      </c>
      <c r="J33">
        <f>'phase fraction'!O33</f>
        <v>0</v>
      </c>
      <c r="K33">
        <f>'phase fraction'!P33</f>
        <v>0.99367533380182715</v>
      </c>
      <c r="L33">
        <f>'phase fraction'!Q33</f>
        <v>0</v>
      </c>
      <c r="M33">
        <f>'phase fraction'!R33</f>
        <v>0</v>
      </c>
      <c r="N33">
        <f>'phase fraction'!S33</f>
        <v>0</v>
      </c>
      <c r="O33">
        <f>'phase fraction'!T33</f>
        <v>0</v>
      </c>
      <c r="P33">
        <f>'phase fraction'!U33</f>
        <v>0</v>
      </c>
      <c r="S33">
        <f>SUM(D33,L33,N33,P33,O33)</f>
        <v>0</v>
      </c>
      <c r="T33">
        <f t="shared" si="1"/>
        <v>0.99367533380182715</v>
      </c>
    </row>
    <row r="34" spans="1:20" x14ac:dyDescent="0.2">
      <c r="A34" t="str">
        <f>'phase fraction'!A34</f>
        <v>Colony-4595-t3-ps3A-c36a-p3-masked</v>
      </c>
      <c r="B34">
        <f>'phase fraction'!C34</f>
        <v>0</v>
      </c>
      <c r="C34">
        <f>'raw phase counts ordered'!F38</f>
        <v>1425</v>
      </c>
      <c r="D34">
        <f>'phase fraction'!G34</f>
        <v>0.85263157894736841</v>
      </c>
      <c r="E34">
        <f>'phase fraction'!H34</f>
        <v>0</v>
      </c>
      <c r="F34">
        <f>'phase fraction'!I34</f>
        <v>0.14526315789473684</v>
      </c>
      <c r="G34">
        <f>'phase fraction'!J34</f>
        <v>0</v>
      </c>
      <c r="H34">
        <f>'phase fraction'!K34</f>
        <v>0</v>
      </c>
      <c r="I34">
        <f>'phase fraction'!L34</f>
        <v>0</v>
      </c>
      <c r="J34">
        <f>'phase fraction'!O34</f>
        <v>0</v>
      </c>
      <c r="K34">
        <f>'phase fraction'!P34</f>
        <v>0</v>
      </c>
      <c r="L34">
        <f>'phase fraction'!Q34</f>
        <v>0</v>
      </c>
      <c r="M34">
        <f>'phase fraction'!R34</f>
        <v>0</v>
      </c>
      <c r="N34">
        <f>'phase fraction'!S34</f>
        <v>0</v>
      </c>
      <c r="O34">
        <f>'phase fraction'!T34</f>
        <v>0</v>
      </c>
      <c r="P34">
        <f>'phase fraction'!U34</f>
        <v>0</v>
      </c>
      <c r="S34">
        <f t="shared" si="0"/>
        <v>0.85263157894736841</v>
      </c>
      <c r="T34">
        <f t="shared" si="1"/>
        <v>0</v>
      </c>
    </row>
    <row r="35" spans="1:20" x14ac:dyDescent="0.2">
      <c r="A35" t="str">
        <f>'phase fraction'!A35</f>
        <v>Colony-4595-t3-ps3A-c37-p1-masked</v>
      </c>
      <c r="B35" t="str">
        <f>'phase fraction'!C35</f>
        <v>p/o</v>
      </c>
      <c r="C35">
        <f>'raw phase counts ordered'!F39</f>
        <v>1089</v>
      </c>
      <c r="D35">
        <f>'phase fraction'!G35+'phase fraction'!F35</f>
        <v>4.3158861340679519E-2</v>
      </c>
      <c r="E35">
        <f>'phase fraction'!H35</f>
        <v>0</v>
      </c>
      <c r="F35">
        <f>'phase fraction'!I35</f>
        <v>0</v>
      </c>
      <c r="G35">
        <f>'phase fraction'!J35</f>
        <v>9.1827364554637281E-4</v>
      </c>
      <c r="H35">
        <f>'phase fraction'!K35</f>
        <v>0</v>
      </c>
      <c r="I35">
        <f>'phase fraction'!L35</f>
        <v>0</v>
      </c>
      <c r="J35">
        <f>'phase fraction'!O35</f>
        <v>0</v>
      </c>
      <c r="K35">
        <f>'phase fraction'!P35</f>
        <v>0.32415059687786962</v>
      </c>
      <c r="L35">
        <f>'phase fraction'!Q35</f>
        <v>9.1827364554637281E-4</v>
      </c>
      <c r="M35">
        <f>'phase fraction'!R35</f>
        <v>0.62534435261707988</v>
      </c>
      <c r="N35">
        <f>'phase fraction'!S35</f>
        <v>5.5096418732782371E-3</v>
      </c>
      <c r="O35">
        <f>'phase fraction'!T35</f>
        <v>0</v>
      </c>
      <c r="P35">
        <f>'phase fraction'!U35</f>
        <v>0</v>
      </c>
      <c r="S35">
        <f t="shared" si="0"/>
        <v>4.9586776859504127E-2</v>
      </c>
      <c r="T35">
        <f t="shared" si="1"/>
        <v>0.9494949494949495</v>
      </c>
    </row>
    <row r="36" spans="1:20" x14ac:dyDescent="0.2">
      <c r="A36" t="str">
        <f>'phase fraction'!A36</f>
        <v>Colony-4595-t3-ps3A-c37-p2-masked</v>
      </c>
      <c r="B36" t="str">
        <f>'phase fraction'!C36</f>
        <v>x</v>
      </c>
      <c r="C36">
        <f>'raw phase counts ordered'!F40</f>
        <v>1090</v>
      </c>
      <c r="D36">
        <f>'phase fraction'!G36</f>
        <v>0.21009174311926607</v>
      </c>
      <c r="E36">
        <f>'phase fraction'!H36</f>
        <v>0</v>
      </c>
      <c r="F36">
        <f>'phase fraction'!I36</f>
        <v>0</v>
      </c>
      <c r="G36">
        <f>'phase fraction'!J36</f>
        <v>0</v>
      </c>
      <c r="H36">
        <f>'phase fraction'!K36</f>
        <v>0</v>
      </c>
      <c r="I36">
        <f>'phase fraction'!L36</f>
        <v>0</v>
      </c>
      <c r="J36">
        <f>'phase fraction'!O36</f>
        <v>0</v>
      </c>
      <c r="K36">
        <f>'phase fraction'!P36</f>
        <v>8.2568807339449546E-3</v>
      </c>
      <c r="L36">
        <f>'phase fraction'!Q36+'phase fraction'!F36</f>
        <v>0.35688073394495412</v>
      </c>
      <c r="M36">
        <f>'phase fraction'!R36</f>
        <v>0.25137614678899084</v>
      </c>
      <c r="N36">
        <f>'phase fraction'!S36</f>
        <v>0.13944954128440368</v>
      </c>
      <c r="O36">
        <f>'phase fraction'!T36</f>
        <v>0</v>
      </c>
      <c r="P36">
        <f>'phase fraction'!U36</f>
        <v>3.3944954128440369E-2</v>
      </c>
      <c r="S36">
        <f t="shared" si="0"/>
        <v>0.74036697247706418</v>
      </c>
      <c r="T36">
        <f t="shared" si="1"/>
        <v>0.25963302752293582</v>
      </c>
    </row>
    <row r="37" spans="1:20" x14ac:dyDescent="0.2">
      <c r="A37" t="str">
        <f>'phase fraction'!A37</f>
        <v>Colony-4595-t3-ps3A-c38-p1-masked</v>
      </c>
      <c r="B37" t="str">
        <f>'phase fraction'!C37</f>
        <v>x</v>
      </c>
      <c r="C37">
        <f>'raw phase counts ordered'!F41</f>
        <v>1206</v>
      </c>
      <c r="D37">
        <f>'phase fraction'!G37</f>
        <v>5.8043117744610281E-2</v>
      </c>
      <c r="E37">
        <f>'phase fraction'!H37</f>
        <v>0</v>
      </c>
      <c r="F37">
        <f>'phase fraction'!I37</f>
        <v>0</v>
      </c>
      <c r="G37">
        <f>'phase fraction'!J37+'phase fraction'!F37</f>
        <v>8.45771144278607E-2</v>
      </c>
      <c r="H37">
        <f>'phase fraction'!K37</f>
        <v>0</v>
      </c>
      <c r="I37">
        <f>'phase fraction'!L37</f>
        <v>0</v>
      </c>
      <c r="J37">
        <f>'phase fraction'!O37</f>
        <v>0</v>
      </c>
      <c r="K37">
        <f>'phase fraction'!P37</f>
        <v>8.8723051409618572E-2</v>
      </c>
      <c r="L37">
        <f>'phase fraction'!Q37</f>
        <v>2.3217247097844111E-2</v>
      </c>
      <c r="M37">
        <f>'phase fraction'!R37</f>
        <v>4.06301824212272E-2</v>
      </c>
      <c r="N37">
        <f>'phase fraction'!S37</f>
        <v>0.64842454394693205</v>
      </c>
      <c r="O37">
        <f>'phase fraction'!T37</f>
        <v>5.6384742951907131E-2</v>
      </c>
      <c r="P37">
        <f>'phase fraction'!U37</f>
        <v>0</v>
      </c>
      <c r="S37">
        <f t="shared" si="0"/>
        <v>0.78606965174129351</v>
      </c>
      <c r="T37">
        <f t="shared" si="1"/>
        <v>0.12935323383084577</v>
      </c>
    </row>
    <row r="38" spans="1:20" x14ac:dyDescent="0.2">
      <c r="A38" t="str">
        <f>'phase fraction'!A38</f>
        <v>Colony-4595-t3-ps3A-c28a-p1-masked</v>
      </c>
      <c r="B38" t="str">
        <f>'phase fraction'!C38</f>
        <v>c</v>
      </c>
      <c r="C38">
        <f>'raw phase counts ordered'!F42</f>
        <v>1137</v>
      </c>
      <c r="D38">
        <f>'phase fraction'!G38</f>
        <v>7.4758135444151275E-2</v>
      </c>
      <c r="E38">
        <f>'phase fraction'!H38</f>
        <v>0</v>
      </c>
      <c r="F38">
        <f>'phase fraction'!I38</f>
        <v>0</v>
      </c>
      <c r="G38">
        <f>'phase fraction'!J38+'phase fraction'!F38</f>
        <v>0.2911169744942832</v>
      </c>
      <c r="H38">
        <f>'phase fraction'!K38</f>
        <v>0</v>
      </c>
      <c r="I38">
        <f>'phase fraction'!L38</f>
        <v>0</v>
      </c>
      <c r="J38">
        <f>'phase fraction'!O38</f>
        <v>0</v>
      </c>
      <c r="K38">
        <f>'phase fraction'!P38</f>
        <v>0</v>
      </c>
      <c r="L38">
        <f>'phase fraction'!Q38</f>
        <v>0.12576956904133685</v>
      </c>
      <c r="M38">
        <f>'phase fraction'!R38</f>
        <v>3.5180299032541778E-3</v>
      </c>
      <c r="N38">
        <f>'phase fraction'!S38</f>
        <v>0.49604221635883905</v>
      </c>
      <c r="O38">
        <f>'phase fraction'!T38</f>
        <v>8.795074758135445E-3</v>
      </c>
      <c r="P38">
        <f>'phase fraction'!U38</f>
        <v>0</v>
      </c>
      <c r="S38">
        <f t="shared" si="0"/>
        <v>0.70536499560246269</v>
      </c>
      <c r="T38">
        <f t="shared" si="1"/>
        <v>3.5180299032541778E-3</v>
      </c>
    </row>
    <row r="39" spans="1:20" x14ac:dyDescent="0.2">
      <c r="A39" t="str">
        <f>'phase fraction'!A39</f>
        <v>Colony-4595-t3-ps3A-c28b-p2-masked</v>
      </c>
      <c r="B39" t="str">
        <f>'phase fraction'!C39</f>
        <v>c</v>
      </c>
      <c r="C39">
        <f>'raw phase counts ordered'!F43</f>
        <v>399</v>
      </c>
      <c r="D39">
        <f>'phase fraction'!G39</f>
        <v>7.5187969924812026E-3</v>
      </c>
      <c r="E39">
        <f>'phase fraction'!H39</f>
        <v>0</v>
      </c>
      <c r="F39">
        <f>'phase fraction'!I39</f>
        <v>0</v>
      </c>
      <c r="G39">
        <f>'phase fraction'!J39</f>
        <v>0</v>
      </c>
      <c r="H39">
        <f>'phase fraction'!K39</f>
        <v>0</v>
      </c>
      <c r="I39">
        <f>'phase fraction'!L39</f>
        <v>0</v>
      </c>
      <c r="J39">
        <f>'phase fraction'!O39</f>
        <v>0</v>
      </c>
      <c r="K39">
        <f>'phase fraction'!P39</f>
        <v>0</v>
      </c>
      <c r="L39">
        <f>'phase fraction'!Q39</f>
        <v>0.34586466165413532</v>
      </c>
      <c r="M39">
        <f>'phase fraction'!R39</f>
        <v>0</v>
      </c>
      <c r="N39">
        <f>'phase fraction'!S39</f>
        <v>0.56390977443609025</v>
      </c>
      <c r="O39">
        <f>'phase fraction'!T39</f>
        <v>0</v>
      </c>
      <c r="P39">
        <f>'phase fraction'!U39</f>
        <v>0</v>
      </c>
      <c r="Q39">
        <f>'phase fraction'!F39</f>
        <v>8.2706766917293228E-2</v>
      </c>
      <c r="S39">
        <f t="shared" si="0"/>
        <v>0.91729323308270683</v>
      </c>
      <c r="T39">
        <f t="shared" si="1"/>
        <v>0</v>
      </c>
    </row>
    <row r="40" spans="1:20" x14ac:dyDescent="0.2">
      <c r="A40" t="str">
        <f>'phase fraction'!A40</f>
        <v>Colony-4595-t3-ps3A-c44-p1-masked</v>
      </c>
      <c r="B40" t="str">
        <f>'phase fraction'!C40</f>
        <v>o</v>
      </c>
      <c r="C40">
        <f>'raw phase counts ordered'!F44</f>
        <v>1309</v>
      </c>
      <c r="D40">
        <f>'phase fraction'!G40</f>
        <v>3.8197097020626434E-3</v>
      </c>
      <c r="E40">
        <f>'phase fraction'!H40</f>
        <v>0</v>
      </c>
      <c r="F40">
        <f>'phase fraction'!I40</f>
        <v>0</v>
      </c>
      <c r="G40">
        <f>'phase fraction'!J40</f>
        <v>3.0557677616501145E-3</v>
      </c>
      <c r="H40">
        <f>'phase fraction'!K40</f>
        <v>0</v>
      </c>
      <c r="I40">
        <f>'phase fraction'!L40</f>
        <v>0</v>
      </c>
      <c r="J40">
        <f>'phase fraction'!O40</f>
        <v>0</v>
      </c>
      <c r="K40">
        <f>'phase fraction'!P40</f>
        <v>0.99312452253628725</v>
      </c>
      <c r="L40">
        <f>'phase fraction'!Q40</f>
        <v>0</v>
      </c>
      <c r="M40">
        <f>'phase fraction'!R40</f>
        <v>0</v>
      </c>
      <c r="N40">
        <f>'phase fraction'!S40</f>
        <v>0</v>
      </c>
      <c r="O40">
        <f>'phase fraction'!T40</f>
        <v>0</v>
      </c>
      <c r="P40">
        <f>'phase fraction'!U40</f>
        <v>0</v>
      </c>
      <c r="S40">
        <f t="shared" si="0"/>
        <v>3.8197097020626434E-3</v>
      </c>
      <c r="T40">
        <f t="shared" si="1"/>
        <v>0.99312452253628725</v>
      </c>
    </row>
    <row r="41" spans="1:20" x14ac:dyDescent="0.2">
      <c r="A41" t="str">
        <f>'phase fraction'!A41</f>
        <v>Colony-4595-t3-ps3A-c44-p2-masked</v>
      </c>
      <c r="B41" t="str">
        <f>'phase fraction'!C41</f>
        <v>x</v>
      </c>
      <c r="C41">
        <f>'raw phase counts ordered'!F45</f>
        <v>1312</v>
      </c>
      <c r="D41">
        <f>'phase fraction'!G41</f>
        <v>8.3841463414634151E-3</v>
      </c>
      <c r="E41">
        <f>'phase fraction'!H41</f>
        <v>0</v>
      </c>
      <c r="F41">
        <f>'phase fraction'!I41</f>
        <v>0</v>
      </c>
      <c r="G41">
        <f>'phase fraction'!J41</f>
        <v>7.6219512195121954E-4</v>
      </c>
      <c r="H41">
        <f>'phase fraction'!K41</f>
        <v>0</v>
      </c>
      <c r="I41">
        <f>'phase fraction'!L41</f>
        <v>0</v>
      </c>
      <c r="J41">
        <f>'phase fraction'!O41</f>
        <v>0</v>
      </c>
      <c r="K41">
        <f>'phase fraction'!P41</f>
        <v>0.69969512195121952</v>
      </c>
      <c r="L41">
        <f>'phase fraction'!Q41+'phase fraction'!F41</f>
        <v>0.24695121951219512</v>
      </c>
      <c r="M41">
        <f>'phase fraction'!R41</f>
        <v>2.2865853658536585E-2</v>
      </c>
      <c r="N41">
        <f>'phase fraction'!S41</f>
        <v>2.1341463414634148E-2</v>
      </c>
      <c r="O41">
        <f>'phase fraction'!T41</f>
        <v>0</v>
      </c>
      <c r="P41">
        <f>'phase fraction'!U41</f>
        <v>0</v>
      </c>
      <c r="S41">
        <f t="shared" si="0"/>
        <v>0.27667682926829268</v>
      </c>
      <c r="T41">
        <f t="shared" si="1"/>
        <v>0.72256097560975607</v>
      </c>
    </row>
    <row r="42" spans="1:20" x14ac:dyDescent="0.2">
      <c r="A42" t="str">
        <f>'phase fraction'!A42</f>
        <v>Colony-4595-t3-ps3A-c41-p1-masked</v>
      </c>
      <c r="B42" t="str">
        <f>'phase fraction'!C42</f>
        <v>g</v>
      </c>
      <c r="C42">
        <f>'raw phase counts ordered'!F46</f>
        <v>1217</v>
      </c>
      <c r="D42">
        <f>'phase fraction'!G42</f>
        <v>4.1084634346754316E-3</v>
      </c>
      <c r="E42">
        <f>'phase fraction'!H42</f>
        <v>0</v>
      </c>
      <c r="F42">
        <f>'phase fraction'!I42</f>
        <v>0</v>
      </c>
      <c r="G42">
        <f>'phase fraction'!J42+'phase fraction'!F42</f>
        <v>8.7921117502054238E-2</v>
      </c>
      <c r="H42">
        <f>'phase fraction'!K42</f>
        <v>0</v>
      </c>
      <c r="I42">
        <f>'phase fraction'!L42</f>
        <v>0</v>
      </c>
      <c r="J42">
        <f>'phase fraction'!O42</f>
        <v>0</v>
      </c>
      <c r="K42">
        <f>'phase fraction'!P42</f>
        <v>3.1224322103533278E-2</v>
      </c>
      <c r="L42">
        <f>'phase fraction'!Q42</f>
        <v>4.272801972062449E-2</v>
      </c>
      <c r="M42">
        <f>'phase fraction'!R42</f>
        <v>2.3007395234182416E-2</v>
      </c>
      <c r="N42">
        <f>'phase fraction'!S42</f>
        <v>0.78060805258833199</v>
      </c>
      <c r="O42">
        <f>'phase fraction'!T42</f>
        <v>3.0402629416598194E-2</v>
      </c>
      <c r="P42">
        <f>'phase fraction'!U42</f>
        <v>0</v>
      </c>
      <c r="S42">
        <f t="shared" si="0"/>
        <v>0.85784716516023019</v>
      </c>
      <c r="T42">
        <f t="shared" si="1"/>
        <v>5.4231717337715694E-2</v>
      </c>
    </row>
    <row r="43" spans="1:20" x14ac:dyDescent="0.2">
      <c r="A43" t="str">
        <f>'phase fraction'!A43</f>
        <v>Colony-4595-t3-ps3A-c41-p2-masked</v>
      </c>
      <c r="B43" t="str">
        <f>'phase fraction'!C43</f>
        <v>x</v>
      </c>
      <c r="C43">
        <f>'raw phase counts ordered'!F47</f>
        <v>1156</v>
      </c>
      <c r="D43">
        <f>'phase fraction'!G43</f>
        <v>0</v>
      </c>
      <c r="E43">
        <f>'phase fraction'!H43</f>
        <v>0</v>
      </c>
      <c r="F43">
        <f>'phase fraction'!I43</f>
        <v>0</v>
      </c>
      <c r="G43">
        <f>'phase fraction'!J43</f>
        <v>0</v>
      </c>
      <c r="H43">
        <f>'phase fraction'!K43</f>
        <v>0</v>
      </c>
      <c r="I43">
        <f>'phase fraction'!L43</f>
        <v>0</v>
      </c>
      <c r="J43">
        <f>'phase fraction'!O43</f>
        <v>0</v>
      </c>
      <c r="K43">
        <f>'phase fraction'!P43</f>
        <v>0.7482698961937716</v>
      </c>
      <c r="L43">
        <f>'phase fraction'!Q43+'phase fraction'!F43</f>
        <v>9.2560553633217996E-2</v>
      </c>
      <c r="M43">
        <f>'phase fraction'!R43</f>
        <v>0.10553633217993079</v>
      </c>
      <c r="N43">
        <f>'phase fraction'!S43</f>
        <v>5.3633217993079588E-2</v>
      </c>
      <c r="O43">
        <f>'phase fraction'!T43</f>
        <v>0</v>
      </c>
      <c r="P43">
        <f>'phase fraction'!U43</f>
        <v>0</v>
      </c>
      <c r="S43">
        <f t="shared" si="0"/>
        <v>0.1461937716262976</v>
      </c>
      <c r="T43">
        <f t="shared" si="1"/>
        <v>0.85380622837370235</v>
      </c>
    </row>
    <row r="44" spans="1:20" x14ac:dyDescent="0.2">
      <c r="A44" t="str">
        <f>'phase fraction'!A44</f>
        <v>Colony-4595-t3-ps3A-c41-p3-masked</v>
      </c>
      <c r="B44" t="str">
        <f>'phase fraction'!C44</f>
        <v>x</v>
      </c>
      <c r="C44">
        <f>'raw phase counts ordered'!F48</f>
        <v>1094</v>
      </c>
      <c r="D44">
        <f>'phase fraction'!G44</f>
        <v>4.3875685557586835E-2</v>
      </c>
      <c r="E44">
        <f>'phase fraction'!H44</f>
        <v>0</v>
      </c>
      <c r="F44">
        <f>'phase fraction'!I44</f>
        <v>0</v>
      </c>
      <c r="G44">
        <f>'phase fraction'!J44</f>
        <v>0</v>
      </c>
      <c r="H44">
        <f>'phase fraction'!K44</f>
        <v>0</v>
      </c>
      <c r="I44">
        <f>'phase fraction'!L44</f>
        <v>0</v>
      </c>
      <c r="J44">
        <f>'phase fraction'!O44</f>
        <v>0</v>
      </c>
      <c r="K44">
        <f>'phase fraction'!P44</f>
        <v>0</v>
      </c>
      <c r="L44">
        <f>'phase fraction'!Q44+'phase fraction'!F44</f>
        <v>0.57404021937842775</v>
      </c>
      <c r="M44">
        <f>'phase fraction'!R44</f>
        <v>5.3930530164533821E-2</v>
      </c>
      <c r="N44">
        <f>'phase fraction'!S44</f>
        <v>0.27422303473491771</v>
      </c>
      <c r="O44">
        <f>'phase fraction'!T44</f>
        <v>0</v>
      </c>
      <c r="P44">
        <f>'phase fraction'!U44</f>
        <v>5.3930530164533821E-2</v>
      </c>
      <c r="S44">
        <f t="shared" si="0"/>
        <v>0.94606946983546614</v>
      </c>
      <c r="T44">
        <f t="shared" si="1"/>
        <v>5.3930530164533821E-2</v>
      </c>
    </row>
    <row r="45" spans="1:20" x14ac:dyDescent="0.2">
      <c r="A45" t="str">
        <f>'phase fraction'!A45</f>
        <v>Colony-4595-t3-ps3A-c40a-p1-masked</v>
      </c>
      <c r="B45" t="str">
        <f>'phase fraction'!C45</f>
        <v>c</v>
      </c>
      <c r="C45">
        <f>'raw phase counts ordered'!F49</f>
        <v>1166</v>
      </c>
      <c r="D45">
        <f>'phase fraction'!G45</f>
        <v>0</v>
      </c>
      <c r="E45">
        <f>'phase fraction'!H45</f>
        <v>0</v>
      </c>
      <c r="F45">
        <f>'phase fraction'!I45</f>
        <v>0</v>
      </c>
      <c r="G45">
        <f>'phase fraction'!J45</f>
        <v>0</v>
      </c>
      <c r="H45">
        <f>'phase fraction'!K45</f>
        <v>0</v>
      </c>
      <c r="I45">
        <f>'phase fraction'!L45</f>
        <v>3.4305317324185248E-3</v>
      </c>
      <c r="J45">
        <f>'phase fraction'!O45</f>
        <v>0</v>
      </c>
      <c r="K45">
        <f>'phase fraction'!P45</f>
        <v>0</v>
      </c>
      <c r="L45">
        <f>'phase fraction'!Q45</f>
        <v>0.33104631217838765</v>
      </c>
      <c r="M45">
        <f>'phase fraction'!R45</f>
        <v>8.5763293310463125E-3</v>
      </c>
      <c r="N45">
        <f>'phase fraction'!S45</f>
        <v>0.22384219554030874</v>
      </c>
      <c r="O45">
        <f>'phase fraction'!T45</f>
        <v>2.5728987993138938E-3</v>
      </c>
      <c r="P45">
        <f>'phase fraction'!U45</f>
        <v>8.576329331046312E-4</v>
      </c>
      <c r="Q45">
        <f>'phase fraction'!F45</f>
        <v>0.42967409948542024</v>
      </c>
      <c r="S45">
        <f t="shared" si="0"/>
        <v>0.55831903945111483</v>
      </c>
      <c r="T45">
        <f t="shared" si="1"/>
        <v>8.5763293310463125E-3</v>
      </c>
    </row>
    <row r="46" spans="1:20" x14ac:dyDescent="0.2">
      <c r="A46" t="str">
        <f>'phase fraction'!A46</f>
        <v>Colony-4595-t3-ps3A-c48-p1-masked</v>
      </c>
      <c r="B46" t="str">
        <f>'phase fraction'!C46</f>
        <v>aoa</v>
      </c>
      <c r="C46">
        <f>'raw phase counts ordered'!F50</f>
        <v>1220</v>
      </c>
      <c r="D46">
        <f>'phase fraction'!G46</f>
        <v>8.1967213114754103E-3</v>
      </c>
      <c r="E46">
        <f>'phase fraction'!H46</f>
        <v>0</v>
      </c>
      <c r="F46">
        <f>'phase fraction'!I46</f>
        <v>0</v>
      </c>
      <c r="G46">
        <f>'phase fraction'!J46</f>
        <v>4.2622950819672129E-2</v>
      </c>
      <c r="H46">
        <f>'phase fraction'!K46</f>
        <v>0</v>
      </c>
      <c r="I46">
        <f>'phase fraction'!L46</f>
        <v>0</v>
      </c>
      <c r="J46">
        <f>'phase fraction'!O46</f>
        <v>0</v>
      </c>
      <c r="K46">
        <f>'phase fraction'!P46</f>
        <v>0.32868852459016396</v>
      </c>
      <c r="L46">
        <f>'phase fraction'!Q46</f>
        <v>4.1803278688524591E-2</v>
      </c>
      <c r="M46">
        <f>'phase fraction'!R46</f>
        <v>3.9344262295081971E-2</v>
      </c>
      <c r="N46">
        <f>'phase fraction'!S46</f>
        <v>0.38114754098360654</v>
      </c>
      <c r="O46">
        <f>'phase fraction'!T46</f>
        <v>3.0327868852459017E-2</v>
      </c>
      <c r="P46">
        <f>'phase fraction'!U46</f>
        <v>0</v>
      </c>
      <c r="Q46">
        <f>'phase fraction'!F46</f>
        <v>0.12786885245901639</v>
      </c>
      <c r="S46">
        <f t="shared" si="0"/>
        <v>0.46147540983606555</v>
      </c>
      <c r="T46">
        <f t="shared" si="1"/>
        <v>0.36803278688524593</v>
      </c>
    </row>
    <row r="47" spans="1:20" x14ac:dyDescent="0.2">
      <c r="A47" t="str">
        <f>'phase fraction'!A47</f>
        <v>Colony-4595-t3-ps3A-c48-p2-masked</v>
      </c>
      <c r="B47" t="str">
        <f>'phase fraction'!C47</f>
        <v>aoa, o</v>
      </c>
      <c r="C47">
        <f>'raw phase counts ordered'!F51</f>
        <v>379</v>
      </c>
      <c r="D47">
        <f>'phase fraction'!G47</f>
        <v>5.8047493403693931E-2</v>
      </c>
      <c r="E47">
        <f>'phase fraction'!H47</f>
        <v>0</v>
      </c>
      <c r="F47">
        <f>'phase fraction'!I47</f>
        <v>0</v>
      </c>
      <c r="G47">
        <f>'phase fraction'!J47</f>
        <v>0</v>
      </c>
      <c r="H47">
        <f>'phase fraction'!K47</f>
        <v>0</v>
      </c>
      <c r="I47">
        <f>'phase fraction'!L47</f>
        <v>0</v>
      </c>
      <c r="J47">
        <f>'phase fraction'!O47</f>
        <v>0</v>
      </c>
      <c r="K47">
        <f>'phase fraction'!P47</f>
        <v>0.90237467018469653</v>
      </c>
      <c r="L47">
        <f>'phase fraction'!Q47</f>
        <v>0</v>
      </c>
      <c r="M47">
        <f>'phase fraction'!R47</f>
        <v>3.9577836411609502E-2</v>
      </c>
      <c r="N47">
        <f>'phase fraction'!S47</f>
        <v>0</v>
      </c>
      <c r="O47">
        <f>'phase fraction'!T47</f>
        <v>0</v>
      </c>
      <c r="P47">
        <f>'phase fraction'!U47</f>
        <v>0</v>
      </c>
      <c r="S47">
        <f t="shared" si="0"/>
        <v>5.8047493403693931E-2</v>
      </c>
      <c r="T47">
        <f t="shared" si="1"/>
        <v>0.94195250659630603</v>
      </c>
    </row>
    <row r="48" spans="1:20" x14ac:dyDescent="0.2">
      <c r="A48" t="str">
        <f>'phase fraction'!A48</f>
        <v>Colony-4595-t3-ps3A-c26-p1-masked</v>
      </c>
      <c r="B48" t="str">
        <f>'phase fraction'!C48</f>
        <v>c</v>
      </c>
      <c r="C48">
        <f>'raw phase counts ordered'!F52</f>
        <v>1073</v>
      </c>
      <c r="D48">
        <f>'phase fraction'!G48</f>
        <v>1.8639328984156569E-2</v>
      </c>
      <c r="E48">
        <f>'phase fraction'!H48</f>
        <v>0</v>
      </c>
      <c r="F48">
        <f>'phase fraction'!I48</f>
        <v>0</v>
      </c>
      <c r="G48">
        <f>'phase fraction'!J48+0.25*'phase fraction'!F48</f>
        <v>8.2945013979496732E-2</v>
      </c>
      <c r="H48">
        <f>'phase fraction'!K48</f>
        <v>0</v>
      </c>
      <c r="I48">
        <f>'phase fraction'!L48</f>
        <v>0</v>
      </c>
      <c r="J48">
        <f>'phase fraction'!O48</f>
        <v>0</v>
      </c>
      <c r="K48">
        <f>'phase fraction'!P48</f>
        <v>0</v>
      </c>
      <c r="L48">
        <f>'phase fraction'!Q48</f>
        <v>0.10904007455731593</v>
      </c>
      <c r="M48">
        <f>'phase fraction'!R48</f>
        <v>6.5237651444547996E-3</v>
      </c>
      <c r="N48">
        <f>'phase fraction'!S48</f>
        <v>0.55358807082945016</v>
      </c>
      <c r="O48">
        <f>'phase fraction'!T48</f>
        <v>0</v>
      </c>
      <c r="P48">
        <f>'phase fraction'!U48</f>
        <v>0</v>
      </c>
      <c r="Q48">
        <f>0.75*'phase fraction'!F48</f>
        <v>0.22926374650512582</v>
      </c>
      <c r="S48">
        <f t="shared" si="0"/>
        <v>0.68126747437092261</v>
      </c>
      <c r="T48">
        <f t="shared" si="1"/>
        <v>6.5237651444547996E-3</v>
      </c>
    </row>
    <row r="49" spans="1:20" x14ac:dyDescent="0.2">
      <c r="A49" t="str">
        <f>'phase fraction'!A49</f>
        <v>Colony-4595-t3-ps3A-c45c-p1-masked</v>
      </c>
      <c r="B49" t="str">
        <f>'phase fraction'!C49</f>
        <v>o</v>
      </c>
      <c r="C49">
        <f>'raw phase counts ordered'!F53</f>
        <v>1484</v>
      </c>
      <c r="D49">
        <f>'phase fraction'!G49</f>
        <v>0</v>
      </c>
      <c r="E49">
        <f>'phase fraction'!H49</f>
        <v>0</v>
      </c>
      <c r="F49">
        <f>'phase fraction'!I49</f>
        <v>0</v>
      </c>
      <c r="G49">
        <f>'phase fraction'!J49</f>
        <v>8.0862533692722376E-3</v>
      </c>
      <c r="H49">
        <f>'phase fraction'!K49</f>
        <v>0</v>
      </c>
      <c r="I49">
        <f>'phase fraction'!L49</f>
        <v>0</v>
      </c>
      <c r="J49">
        <f>'phase fraction'!O49</f>
        <v>0</v>
      </c>
      <c r="K49">
        <f>'phase fraction'!P49</f>
        <v>0.99191374663072773</v>
      </c>
      <c r="L49">
        <f>'phase fraction'!Q49</f>
        <v>0</v>
      </c>
      <c r="M49">
        <f>'phase fraction'!R49</f>
        <v>0</v>
      </c>
      <c r="N49">
        <f>'phase fraction'!S49</f>
        <v>0</v>
      </c>
      <c r="O49">
        <f>'phase fraction'!T49</f>
        <v>0</v>
      </c>
      <c r="P49">
        <f>'phase fraction'!U49</f>
        <v>0</v>
      </c>
      <c r="S49">
        <f t="shared" si="0"/>
        <v>0</v>
      </c>
      <c r="T49">
        <f t="shared" si="1"/>
        <v>0.99191374663072773</v>
      </c>
    </row>
    <row r="50" spans="1:20" x14ac:dyDescent="0.2">
      <c r="A50" t="str">
        <f>'phase fraction'!A50</f>
        <v>Colony-4595-t3-ps3A-c45a-p2-masked</v>
      </c>
      <c r="B50" t="str">
        <f>'phase fraction'!C50</f>
        <v>x</v>
      </c>
      <c r="C50">
        <f>'raw phase counts ordered'!F54</f>
        <v>1243</v>
      </c>
      <c r="D50">
        <f>'phase fraction'!G50</f>
        <v>1.5285599356395816E-2</v>
      </c>
      <c r="E50">
        <f>'phase fraction'!H50</f>
        <v>0</v>
      </c>
      <c r="F50">
        <f>'phase fraction'!I50</f>
        <v>0</v>
      </c>
      <c r="G50">
        <f>'phase fraction'!J50</f>
        <v>0</v>
      </c>
      <c r="H50">
        <f>'phase fraction'!K50</f>
        <v>0</v>
      </c>
      <c r="I50">
        <f>'phase fraction'!L50</f>
        <v>0</v>
      </c>
      <c r="J50">
        <f>'phase fraction'!O50</f>
        <v>0</v>
      </c>
      <c r="K50">
        <f>'phase fraction'!P50</f>
        <v>0.11987127916331457</v>
      </c>
      <c r="L50">
        <f>'phase fraction'!Q50+'phase fraction'!F50</f>
        <v>0.38616251005631536</v>
      </c>
      <c r="M50">
        <f>'phase fraction'!R50</f>
        <v>0.27192276749798872</v>
      </c>
      <c r="N50">
        <f>'phase fraction'!S50</f>
        <v>0.20675784392598551</v>
      </c>
      <c r="O50">
        <f>'phase fraction'!T50</f>
        <v>0</v>
      </c>
      <c r="P50">
        <f>'phase fraction'!U50</f>
        <v>0</v>
      </c>
      <c r="S50">
        <f t="shared" si="0"/>
        <v>0.60820595333869676</v>
      </c>
      <c r="T50">
        <f t="shared" si="1"/>
        <v>0.3917940466613033</v>
      </c>
    </row>
    <row r="51" spans="1:20" x14ac:dyDescent="0.2">
      <c r="A51" t="str">
        <f>'phase fraction'!A51</f>
        <v>Colony-4595-t3-ps3A-c45b-p3-masked</v>
      </c>
      <c r="B51" t="str">
        <f>'phase fraction'!C51</f>
        <v>aoa</v>
      </c>
      <c r="C51">
        <f>'raw phase counts ordered'!F55</f>
        <v>1241</v>
      </c>
      <c r="D51">
        <f>'phase fraction'!G51</f>
        <v>1.6116035455278001E-3</v>
      </c>
      <c r="E51">
        <f>'phase fraction'!H51</f>
        <v>0</v>
      </c>
      <c r="F51">
        <f>'phase fraction'!I51</f>
        <v>0</v>
      </c>
      <c r="G51">
        <f>'phase fraction'!J51</f>
        <v>4.8348106365834007E-3</v>
      </c>
      <c r="H51">
        <f>'phase fraction'!K51</f>
        <v>0</v>
      </c>
      <c r="I51">
        <f>'phase fraction'!L51</f>
        <v>0</v>
      </c>
      <c r="J51">
        <f>'phase fraction'!O51</f>
        <v>0</v>
      </c>
      <c r="K51">
        <f>'phase fraction'!P51</f>
        <v>0.72683319903303789</v>
      </c>
      <c r="L51">
        <f>'phase fraction'!Q51</f>
        <v>6.2852538275584208E-2</v>
      </c>
      <c r="M51">
        <f>'phase fraction'!R51</f>
        <v>9.5890410958904104E-2</v>
      </c>
      <c r="N51">
        <f>'phase fraction'!S51</f>
        <v>9.4278807413376312E-2</v>
      </c>
      <c r="O51">
        <f>'phase fraction'!T51</f>
        <v>0</v>
      </c>
      <c r="P51">
        <f>'phase fraction'!U51</f>
        <v>0</v>
      </c>
      <c r="S51">
        <f t="shared" si="0"/>
        <v>0.15874294923448834</v>
      </c>
      <c r="T51">
        <f t="shared" si="1"/>
        <v>0.82272360999194194</v>
      </c>
    </row>
    <row r="52" spans="1:20" x14ac:dyDescent="0.2">
      <c r="A52" t="str">
        <f>'phase fraction'!A52</f>
        <v>Moss-5185-t1-ps1B-c23a-p1-masked</v>
      </c>
      <c r="B52" t="str">
        <f>'phase fraction'!C52</f>
        <v>o</v>
      </c>
      <c r="C52">
        <f>'raw phase counts ordered'!F56</f>
        <v>1196</v>
      </c>
      <c r="D52">
        <f>'phase fraction'!G52</f>
        <v>0</v>
      </c>
      <c r="E52">
        <f>'phase fraction'!H52</f>
        <v>0</v>
      </c>
      <c r="F52">
        <f>'phase fraction'!I52</f>
        <v>0</v>
      </c>
      <c r="G52">
        <f>'phase fraction'!J52+'phase fraction'!F52</f>
        <v>0</v>
      </c>
      <c r="H52">
        <f>'phase fraction'!K52</f>
        <v>0</v>
      </c>
      <c r="I52">
        <f>'phase fraction'!L52</f>
        <v>0</v>
      </c>
      <c r="J52">
        <f>'phase fraction'!O52</f>
        <v>0</v>
      </c>
      <c r="K52">
        <f>'phase fraction'!P52</f>
        <v>0.97408026755852839</v>
      </c>
      <c r="L52">
        <f>'phase fraction'!Q52</f>
        <v>2.508361204013378E-3</v>
      </c>
      <c r="M52">
        <f>'phase fraction'!R52</f>
        <v>2.3411371237458192E-2</v>
      </c>
      <c r="N52">
        <f>'phase fraction'!S52</f>
        <v>0</v>
      </c>
      <c r="O52">
        <f>'phase fraction'!T52</f>
        <v>0</v>
      </c>
      <c r="P52">
        <f>'phase fraction'!U52</f>
        <v>0</v>
      </c>
      <c r="S52">
        <f t="shared" si="0"/>
        <v>2.508361204013378E-3</v>
      </c>
      <c r="T52">
        <f t="shared" si="1"/>
        <v>0.99749163879598657</v>
      </c>
    </row>
    <row r="53" spans="1:20" x14ac:dyDescent="0.2">
      <c r="A53" t="str">
        <f>'phase fraction'!A53</f>
        <v>Moss-5185-t1-ps1B-c23a-p2-masked</v>
      </c>
      <c r="B53" t="str">
        <f>'phase fraction'!C53</f>
        <v>g</v>
      </c>
      <c r="C53">
        <f>'raw phase counts ordered'!F57</f>
        <v>1193</v>
      </c>
      <c r="D53">
        <f>'phase fraction'!G53</f>
        <v>1.5926236378876781E-2</v>
      </c>
      <c r="E53">
        <f>'phase fraction'!H53</f>
        <v>0</v>
      </c>
      <c r="F53">
        <f>'phase fraction'!I53</f>
        <v>0</v>
      </c>
      <c r="G53">
        <f>'phase fraction'!J53</f>
        <v>0</v>
      </c>
      <c r="H53">
        <f>'phase fraction'!K53</f>
        <v>0</v>
      </c>
      <c r="I53">
        <f>'phase fraction'!L53</f>
        <v>0</v>
      </c>
      <c r="J53">
        <f>'phase fraction'!O53</f>
        <v>0</v>
      </c>
      <c r="K53">
        <f>'phase fraction'!P53</f>
        <v>7.5440067057837385E-3</v>
      </c>
      <c r="L53">
        <f>'phase fraction'!Q53+'phase fraction'!F53</f>
        <v>0.34031852472757756</v>
      </c>
      <c r="M53">
        <f>'phase fraction'!R53</f>
        <v>2.9337803855825649E-2</v>
      </c>
      <c r="N53">
        <f>'phase fraction'!S53</f>
        <v>0.56580050293378037</v>
      </c>
      <c r="O53">
        <f>'phase fraction'!T53</f>
        <v>4.1072925398155907E-2</v>
      </c>
      <c r="P53">
        <f>'phase fraction'!U53</f>
        <v>0</v>
      </c>
      <c r="S53">
        <f t="shared" si="0"/>
        <v>0.96311818943839067</v>
      </c>
      <c r="T53">
        <f t="shared" si="1"/>
        <v>3.6881810561609385E-2</v>
      </c>
    </row>
    <row r="54" spans="1:20" x14ac:dyDescent="0.2">
      <c r="A54" t="str">
        <f>'phase fraction'!A54</f>
        <v>Moss-5185-t1-ps1B-c23a-p3-masked</v>
      </c>
      <c r="B54" t="str">
        <f>'phase fraction'!C54</f>
        <v>o</v>
      </c>
      <c r="C54">
        <f>'raw phase counts ordered'!F58</f>
        <v>1193</v>
      </c>
      <c r="D54">
        <f>'phase fraction'!G54</f>
        <v>0</v>
      </c>
      <c r="E54">
        <f>'phase fraction'!H54</f>
        <v>0</v>
      </c>
      <c r="F54">
        <f>'phase fraction'!I54</f>
        <v>0</v>
      </c>
      <c r="G54">
        <f>'phase fraction'!J54</f>
        <v>0</v>
      </c>
      <c r="H54">
        <f>'phase fraction'!K54</f>
        <v>0</v>
      </c>
      <c r="I54">
        <f>'phase fraction'!L54</f>
        <v>0</v>
      </c>
      <c r="J54">
        <f>'phase fraction'!O54</f>
        <v>0</v>
      </c>
      <c r="K54">
        <f>'phase fraction'!P54</f>
        <v>0.85498742665549032</v>
      </c>
      <c r="L54">
        <f>'phase fraction'!Q54</f>
        <v>0</v>
      </c>
      <c r="M54">
        <f>'phase fraction'!R54</f>
        <v>0.14501257334450965</v>
      </c>
      <c r="N54">
        <f>'phase fraction'!S54</f>
        <v>0</v>
      </c>
      <c r="O54">
        <f>'phase fraction'!T54</f>
        <v>0</v>
      </c>
      <c r="P54">
        <f>'phase fraction'!U54</f>
        <v>0</v>
      </c>
      <c r="S54">
        <f t="shared" si="0"/>
        <v>0</v>
      </c>
      <c r="T54">
        <f t="shared" si="1"/>
        <v>1</v>
      </c>
    </row>
    <row r="55" spans="1:20" x14ac:dyDescent="0.2">
      <c r="A55" t="str">
        <f>'phase fraction'!A55</f>
        <v>Moss-5185-t1-ps1B-c23a-p4-masked</v>
      </c>
      <c r="B55" t="str">
        <f>'phase fraction'!C55</f>
        <v>g</v>
      </c>
      <c r="C55">
        <f>'raw phase counts ordered'!F59</f>
        <v>409</v>
      </c>
      <c r="D55">
        <f>'phase fraction'!G55</f>
        <v>0</v>
      </c>
      <c r="E55">
        <f>'phase fraction'!H55</f>
        <v>0</v>
      </c>
      <c r="F55">
        <f>'phase fraction'!I55</f>
        <v>0</v>
      </c>
      <c r="G55">
        <f>'phase fraction'!J55</f>
        <v>0</v>
      </c>
      <c r="H55">
        <f>'phase fraction'!K55</f>
        <v>0</v>
      </c>
      <c r="I55">
        <f>'phase fraction'!L55</f>
        <v>0</v>
      </c>
      <c r="J55">
        <f>'phase fraction'!O55</f>
        <v>0</v>
      </c>
      <c r="K55">
        <f>'phase fraction'!P55</f>
        <v>0</v>
      </c>
      <c r="L55">
        <f>'phase fraction'!Q55+'phase fraction'!F55</f>
        <v>0.26894865525672373</v>
      </c>
      <c r="M55">
        <f>'phase fraction'!R55</f>
        <v>0</v>
      </c>
      <c r="N55">
        <f>'phase fraction'!S55</f>
        <v>0.73105134474327627</v>
      </c>
      <c r="O55">
        <f>'phase fraction'!T55</f>
        <v>0</v>
      </c>
      <c r="P55">
        <f>'phase fraction'!U55</f>
        <v>0</v>
      </c>
      <c r="S55">
        <f t="shared" si="0"/>
        <v>1</v>
      </c>
      <c r="T55">
        <f t="shared" si="1"/>
        <v>0</v>
      </c>
    </row>
    <row r="56" spans="1:20" x14ac:dyDescent="0.2">
      <c r="A56" t="str">
        <f>'phase fraction'!A56</f>
        <v>Moss-5185-t1-ps1B-c24a-p1-masked</v>
      </c>
      <c r="B56" t="str">
        <f>'phase fraction'!C56</f>
        <v>x</v>
      </c>
      <c r="C56">
        <f>'raw phase counts ordered'!F60</f>
        <v>1204</v>
      </c>
      <c r="D56">
        <f>'phase fraction'!G56</f>
        <v>0</v>
      </c>
      <c r="E56">
        <f>'phase fraction'!H56</f>
        <v>0</v>
      </c>
      <c r="F56">
        <f>'phase fraction'!I56</f>
        <v>0</v>
      </c>
      <c r="G56">
        <f>'phase fraction'!J56</f>
        <v>0</v>
      </c>
      <c r="H56">
        <f>'phase fraction'!K56</f>
        <v>0</v>
      </c>
      <c r="I56">
        <f>'phase fraction'!L56</f>
        <v>0</v>
      </c>
      <c r="J56">
        <f>'phase fraction'!O56</f>
        <v>0</v>
      </c>
      <c r="K56">
        <f>'phase fraction'!P56</f>
        <v>8.3056478405315617E-4</v>
      </c>
      <c r="L56">
        <f>'phase fraction'!Q56+'phase fraction'!F56</f>
        <v>0.46096345514950166</v>
      </c>
      <c r="M56">
        <f>'phase fraction'!R56</f>
        <v>0.32558139534883723</v>
      </c>
      <c r="N56">
        <f>'phase fraction'!S56</f>
        <v>0.17691029900332225</v>
      </c>
      <c r="O56">
        <f>'phase fraction'!T56</f>
        <v>0</v>
      </c>
      <c r="P56">
        <f>'phase fraction'!U56</f>
        <v>3.5714285714285712E-2</v>
      </c>
      <c r="S56">
        <f t="shared" si="0"/>
        <v>0.67358803986710958</v>
      </c>
      <c r="T56">
        <f t="shared" si="1"/>
        <v>0.32641196013289037</v>
      </c>
    </row>
    <row r="57" spans="1:20" x14ac:dyDescent="0.2">
      <c r="A57" t="str">
        <f>'phase fraction'!A57</f>
        <v>Moss-5185-t1-ps1B-c5-p1-masked</v>
      </c>
      <c r="B57" t="str">
        <f>'phase fraction'!C57</f>
        <v>p/o</v>
      </c>
      <c r="C57">
        <f>'raw phase counts ordered'!F61</f>
        <v>1194</v>
      </c>
      <c r="D57">
        <f>'phase fraction'!G57</f>
        <v>0</v>
      </c>
      <c r="E57">
        <f>'phase fraction'!H57</f>
        <v>8.375209380234506E-4</v>
      </c>
      <c r="F57">
        <f>'phase fraction'!I57</f>
        <v>5.0251256281407036E-3</v>
      </c>
      <c r="G57">
        <f>'phase fraction'!J57</f>
        <v>0</v>
      </c>
      <c r="H57">
        <f>'phase fraction'!K57</f>
        <v>0</v>
      </c>
      <c r="I57">
        <f>'phase fraction'!L57</f>
        <v>0</v>
      </c>
      <c r="J57">
        <f>'phase fraction'!O57</f>
        <v>0</v>
      </c>
      <c r="K57">
        <f>'phase fraction'!P57</f>
        <v>0.23785594639865998</v>
      </c>
      <c r="L57">
        <f>'phase fraction'!Q57</f>
        <v>0</v>
      </c>
      <c r="M57">
        <f>'phase fraction'!R57</f>
        <v>0.74371859296482412</v>
      </c>
      <c r="N57">
        <f>'phase fraction'!S57</f>
        <v>9.212730318257957E-3</v>
      </c>
      <c r="O57">
        <f>'phase fraction'!T57</f>
        <v>0</v>
      </c>
      <c r="P57">
        <f>'phase fraction'!U57</f>
        <v>0</v>
      </c>
      <c r="S57">
        <f t="shared" si="0"/>
        <v>9.212730318257957E-3</v>
      </c>
      <c r="T57">
        <f t="shared" si="1"/>
        <v>0.98157453936348404</v>
      </c>
    </row>
    <row r="58" spans="1:20" x14ac:dyDescent="0.2">
      <c r="A58" t="str">
        <f>'phase fraction'!A58</f>
        <v>Moss-5185-t1-ps1B-c5-p2-masked</v>
      </c>
      <c r="B58" t="str">
        <f>'phase fraction'!C58</f>
        <v>x</v>
      </c>
      <c r="C58">
        <f>'raw phase counts ordered'!F62</f>
        <v>1194</v>
      </c>
      <c r="D58">
        <f>'phase fraction'!G58</f>
        <v>9.212730318257957E-3</v>
      </c>
      <c r="E58">
        <f>'phase fraction'!H58</f>
        <v>0</v>
      </c>
      <c r="F58">
        <f>'phase fraction'!I58</f>
        <v>0</v>
      </c>
      <c r="G58">
        <f>'phase fraction'!J58</f>
        <v>0</v>
      </c>
      <c r="H58">
        <f>'phase fraction'!K58</f>
        <v>0</v>
      </c>
      <c r="I58">
        <f>'phase fraction'!L58</f>
        <v>0</v>
      </c>
      <c r="J58">
        <f>'phase fraction'!O58</f>
        <v>0</v>
      </c>
      <c r="K58">
        <f>'phase fraction'!P58</f>
        <v>0</v>
      </c>
      <c r="L58">
        <f>'phase fraction'!Q58+'phase fraction'!F58</f>
        <v>0.21356783919597988</v>
      </c>
      <c r="M58">
        <f>'phase fraction'!R58</f>
        <v>0.16080402010050251</v>
      </c>
      <c r="N58">
        <f>'phase fraction'!S58</f>
        <v>0.34757118927973202</v>
      </c>
      <c r="O58">
        <f>'phase fraction'!T58</f>
        <v>0</v>
      </c>
      <c r="P58">
        <f>'phase fraction'!U58</f>
        <v>0.26884422110552764</v>
      </c>
      <c r="S58">
        <f t="shared" si="0"/>
        <v>0.83919597989949746</v>
      </c>
      <c r="T58">
        <f t="shared" si="1"/>
        <v>0.16080402010050251</v>
      </c>
    </row>
    <row r="59" spans="1:20" x14ac:dyDescent="0.2">
      <c r="A59" t="str">
        <f>'phase fraction'!A59</f>
        <v>Moss-5185-t1-ps1B-c34-p1-masked</v>
      </c>
      <c r="B59" t="str">
        <f>'phase fraction'!C59</f>
        <v>x</v>
      </c>
      <c r="C59">
        <f>'raw phase counts ordered'!F63</f>
        <v>1384</v>
      </c>
      <c r="D59">
        <f>'phase fraction'!G59</f>
        <v>2.167630057803468E-3</v>
      </c>
      <c r="E59">
        <f>'phase fraction'!H59</f>
        <v>0</v>
      </c>
      <c r="F59">
        <f>'phase fraction'!I59</f>
        <v>0</v>
      </c>
      <c r="G59">
        <f>'phase fraction'!J59</f>
        <v>0</v>
      </c>
      <c r="H59">
        <f>'phase fraction'!K59</f>
        <v>0</v>
      </c>
      <c r="I59">
        <f>'phase fraction'!L59</f>
        <v>0</v>
      </c>
      <c r="J59">
        <f>'phase fraction'!O59</f>
        <v>0</v>
      </c>
      <c r="K59">
        <f>'phase fraction'!P59</f>
        <v>1.0115606936416185E-2</v>
      </c>
      <c r="L59">
        <f>'phase fraction'!Q59+'phase fraction'!F59</f>
        <v>0.12066473988439307</v>
      </c>
      <c r="M59">
        <f>'phase fraction'!R59</f>
        <v>0.79913294797687862</v>
      </c>
      <c r="N59">
        <f>'phase fraction'!S59</f>
        <v>6.7919075144508664E-2</v>
      </c>
      <c r="O59">
        <f>'phase fraction'!T59</f>
        <v>0</v>
      </c>
      <c r="P59">
        <f>'phase fraction'!U59</f>
        <v>0</v>
      </c>
      <c r="S59">
        <f t="shared" si="0"/>
        <v>0.19075144508670522</v>
      </c>
      <c r="T59">
        <f t="shared" si="1"/>
        <v>0.80924855491329484</v>
      </c>
    </row>
    <row r="60" spans="1:20" x14ac:dyDescent="0.2">
      <c r="A60" t="str">
        <f>'phase fraction'!A60</f>
        <v>Moss-5185-t1-ps1B-c34-p2-masked</v>
      </c>
      <c r="B60" t="str">
        <f>'phase fraction'!C60</f>
        <v>s</v>
      </c>
      <c r="C60">
        <f>'raw phase counts ordered'!F64</f>
        <v>430</v>
      </c>
      <c r="D60">
        <f>'phase fraction'!G60</f>
        <v>0.4325581395348837</v>
      </c>
      <c r="E60">
        <f>'phase fraction'!H60</f>
        <v>6.9767441860465115E-2</v>
      </c>
      <c r="F60">
        <f>'phase fraction'!I60</f>
        <v>0.20232558139534884</v>
      </c>
      <c r="G60">
        <f>'phase fraction'!J60</f>
        <v>0</v>
      </c>
      <c r="H60">
        <f>'phase fraction'!K60</f>
        <v>0</v>
      </c>
      <c r="I60">
        <f>'phase fraction'!L60</f>
        <v>0</v>
      </c>
      <c r="J60">
        <f>'phase fraction'!O60</f>
        <v>0</v>
      </c>
      <c r="K60">
        <f>'phase fraction'!P60</f>
        <v>8.6046511627906982E-2</v>
      </c>
      <c r="L60">
        <f>'phase fraction'!Q60</f>
        <v>0</v>
      </c>
      <c r="M60">
        <f>'phase fraction'!R60</f>
        <v>0.10697674418604651</v>
      </c>
      <c r="N60">
        <f>'phase fraction'!S60</f>
        <v>4.6511627906976744E-3</v>
      </c>
      <c r="O60">
        <f>'phase fraction'!T60</f>
        <v>0</v>
      </c>
      <c r="P60">
        <f>'phase fraction'!U60</f>
        <v>0</v>
      </c>
      <c r="S60">
        <f t="shared" si="0"/>
        <v>0.43720930232558136</v>
      </c>
      <c r="T60">
        <f t="shared" si="1"/>
        <v>0.19302325581395349</v>
      </c>
    </row>
    <row r="61" spans="1:20" x14ac:dyDescent="0.2">
      <c r="A61" t="str">
        <f>'phase fraction'!A61</f>
        <v>Moss-5185-t1-ps1B-c33-p1-masked</v>
      </c>
      <c r="B61" t="str">
        <f>'phase fraction'!C61</f>
        <v>x</v>
      </c>
      <c r="C61">
        <f>'raw phase counts ordered'!F65</f>
        <v>1420</v>
      </c>
      <c r="D61">
        <f>'phase fraction'!G61</f>
        <v>2.6760563380281689E-2</v>
      </c>
      <c r="E61">
        <f>'phase fraction'!H61</f>
        <v>0</v>
      </c>
      <c r="F61">
        <f>'phase fraction'!I61</f>
        <v>0</v>
      </c>
      <c r="G61">
        <f>'phase fraction'!J61</f>
        <v>0</v>
      </c>
      <c r="H61">
        <f>'phase fraction'!K61</f>
        <v>0</v>
      </c>
      <c r="I61">
        <f>'phase fraction'!L61</f>
        <v>0</v>
      </c>
      <c r="J61">
        <f>'phase fraction'!O61</f>
        <v>0</v>
      </c>
      <c r="K61">
        <f>'phase fraction'!P61</f>
        <v>0.5056338028169014</v>
      </c>
      <c r="L61">
        <f>'phase fraction'!Q61+'phase fraction'!F61</f>
        <v>9.788732394366198E-2</v>
      </c>
      <c r="M61">
        <f>'phase fraction'!R61</f>
        <v>0.35</v>
      </c>
      <c r="N61">
        <f>'phase fraction'!S61</f>
        <v>1.9718309859154931E-2</v>
      </c>
      <c r="O61">
        <f>'phase fraction'!T61</f>
        <v>0</v>
      </c>
      <c r="P61">
        <f>'phase fraction'!U61</f>
        <v>0</v>
      </c>
      <c r="S61">
        <f t="shared" si="0"/>
        <v>0.14436619718309859</v>
      </c>
      <c r="T61">
        <f t="shared" si="1"/>
        <v>0.85563380281690138</v>
      </c>
    </row>
    <row r="62" spans="1:20" x14ac:dyDescent="0.2">
      <c r="A62" t="str">
        <f>'phase fraction'!A62</f>
        <v>Moss-5185-t1-ps1B-c33-p2-masked</v>
      </c>
      <c r="B62" t="str">
        <f>'phase fraction'!C62</f>
        <v>x</v>
      </c>
      <c r="C62">
        <f>'raw phase counts ordered'!F66</f>
        <v>1419</v>
      </c>
      <c r="D62">
        <f>'phase fraction'!G62</f>
        <v>0</v>
      </c>
      <c r="E62">
        <f>'phase fraction'!H62</f>
        <v>0</v>
      </c>
      <c r="F62">
        <f>'phase fraction'!I62</f>
        <v>0</v>
      </c>
      <c r="G62">
        <f>'phase fraction'!J62</f>
        <v>0</v>
      </c>
      <c r="H62">
        <f>'phase fraction'!K62</f>
        <v>0</v>
      </c>
      <c r="I62">
        <f>'phase fraction'!L62</f>
        <v>0</v>
      </c>
      <c r="J62">
        <f>'phase fraction'!O62</f>
        <v>0</v>
      </c>
      <c r="K62">
        <f>'phase fraction'!P62</f>
        <v>0.30796335447498241</v>
      </c>
      <c r="L62">
        <f>'phase fraction'!Q62+'phase fraction'!F62</f>
        <v>0.27343199436222693</v>
      </c>
      <c r="M62">
        <f>'phase fraction'!R62</f>
        <v>8.5271317829457363E-2</v>
      </c>
      <c r="N62">
        <f>'phase fraction'!S62</f>
        <v>0.33333333333333331</v>
      </c>
      <c r="O62">
        <f>'phase fraction'!T62</f>
        <v>0</v>
      </c>
      <c r="P62">
        <f>'phase fraction'!U62</f>
        <v>0</v>
      </c>
      <c r="S62">
        <f t="shared" si="0"/>
        <v>0.60676532769556024</v>
      </c>
      <c r="T62">
        <f t="shared" si="1"/>
        <v>0.39323467230443976</v>
      </c>
    </row>
    <row r="63" spans="1:20" x14ac:dyDescent="0.2">
      <c r="A63" t="str">
        <f>'phase fraction'!A63</f>
        <v>Moss-5185-t1-ps1B-c33-p3-masked</v>
      </c>
      <c r="B63" t="str">
        <f>'phase fraction'!C63</f>
        <v>s</v>
      </c>
      <c r="C63">
        <f>'raw phase counts ordered'!F67</f>
        <v>451</v>
      </c>
      <c r="D63">
        <f>'phase fraction'!G63</f>
        <v>0</v>
      </c>
      <c r="E63">
        <f>'phase fraction'!H63</f>
        <v>0</v>
      </c>
      <c r="F63">
        <f>'phase fraction'!I63</f>
        <v>0.73170731707317072</v>
      </c>
      <c r="G63">
        <f>'phase fraction'!J63</f>
        <v>0</v>
      </c>
      <c r="H63">
        <f>'phase fraction'!K63</f>
        <v>0</v>
      </c>
      <c r="I63">
        <f>'phase fraction'!L63</f>
        <v>0</v>
      </c>
      <c r="J63">
        <f>'phase fraction'!O63</f>
        <v>0</v>
      </c>
      <c r="K63">
        <f>'phase fraction'!P63</f>
        <v>0.25720620842572062</v>
      </c>
      <c r="L63">
        <f>'phase fraction'!Q63</f>
        <v>0</v>
      </c>
      <c r="M63">
        <f>'phase fraction'!R63</f>
        <v>8.869179600886918E-3</v>
      </c>
      <c r="N63">
        <f>'phase fraction'!S63</f>
        <v>0</v>
      </c>
      <c r="O63">
        <f>'phase fraction'!T63</f>
        <v>0</v>
      </c>
      <c r="P63">
        <f>'phase fraction'!U63</f>
        <v>0</v>
      </c>
      <c r="S63">
        <f t="shared" si="0"/>
        <v>0</v>
      </c>
      <c r="T63">
        <f t="shared" si="1"/>
        <v>0.26607538802660752</v>
      </c>
    </row>
    <row r="64" spans="1:20" x14ac:dyDescent="0.2">
      <c r="A64" t="str">
        <f>'phase fraction'!A64</f>
        <v>Moss-5185-t1-ps1B-c1-p1-masked</v>
      </c>
      <c r="B64" t="str">
        <f>'phase fraction'!C64</f>
        <v>c</v>
      </c>
      <c r="C64">
        <f>'raw phase counts ordered'!F68</f>
        <v>1224</v>
      </c>
      <c r="D64">
        <f>'phase fraction'!G64</f>
        <v>0</v>
      </c>
      <c r="E64">
        <f>'phase fraction'!H64</f>
        <v>0</v>
      </c>
      <c r="F64">
        <f>'phase fraction'!I64</f>
        <v>0</v>
      </c>
      <c r="G64">
        <f>'phase fraction'!J64</f>
        <v>0.17156862745098039</v>
      </c>
      <c r="H64">
        <f>'phase fraction'!K64</f>
        <v>0</v>
      </c>
      <c r="I64">
        <f>'phase fraction'!L64</f>
        <v>0</v>
      </c>
      <c r="J64">
        <f>'phase fraction'!O64</f>
        <v>0</v>
      </c>
      <c r="K64">
        <f>'phase fraction'!P64</f>
        <v>0</v>
      </c>
      <c r="L64">
        <f>'phase fraction'!Q64</f>
        <v>4.0849673202614381E-3</v>
      </c>
      <c r="M64">
        <f>'phase fraction'!R64</f>
        <v>0</v>
      </c>
      <c r="N64">
        <f>'phase fraction'!S64</f>
        <v>2.042483660130719E-2</v>
      </c>
      <c r="O64">
        <f>'phase fraction'!T64</f>
        <v>2.2058823529411766E-2</v>
      </c>
      <c r="P64">
        <f>'phase fraction'!U64</f>
        <v>0.31372549019607843</v>
      </c>
      <c r="Q64">
        <f>'phase fraction'!F64</f>
        <v>0.46813725490196079</v>
      </c>
      <c r="S64">
        <f t="shared" si="0"/>
        <v>0.36029411764705882</v>
      </c>
      <c r="T64">
        <f t="shared" si="1"/>
        <v>0</v>
      </c>
    </row>
    <row r="65" spans="1:20" x14ac:dyDescent="0.2">
      <c r="A65" t="str">
        <f>'phase fraction'!A65</f>
        <v>Moss-5185-t1-ps1B-c1-p2-masked</v>
      </c>
      <c r="B65" t="str">
        <f>'phase fraction'!C65</f>
        <v>c</v>
      </c>
      <c r="C65">
        <f>'raw phase counts ordered'!F69</f>
        <v>1224</v>
      </c>
      <c r="D65">
        <f>'phase fraction'!G65</f>
        <v>5.7189542483660127E-3</v>
      </c>
      <c r="E65">
        <f>'phase fraction'!H65</f>
        <v>0</v>
      </c>
      <c r="F65">
        <f>'phase fraction'!I65</f>
        <v>0</v>
      </c>
      <c r="G65">
        <f>'phase fraction'!J65</f>
        <v>0.26633986928104575</v>
      </c>
      <c r="H65">
        <f>'phase fraction'!K65</f>
        <v>0</v>
      </c>
      <c r="I65">
        <f>'phase fraction'!L65</f>
        <v>0</v>
      </c>
      <c r="J65">
        <f>'phase fraction'!O65</f>
        <v>0</v>
      </c>
      <c r="K65">
        <f>'phase fraction'!P65</f>
        <v>0</v>
      </c>
      <c r="L65">
        <f>'phase fraction'!Q65</f>
        <v>7.0261437908496732E-2</v>
      </c>
      <c r="M65">
        <f>'phase fraction'!R65</f>
        <v>0</v>
      </c>
      <c r="N65">
        <f>'phase fraction'!S65</f>
        <v>1.8790849673202614E-2</v>
      </c>
      <c r="O65">
        <f>'phase fraction'!T65</f>
        <v>5.0653594771241831E-2</v>
      </c>
      <c r="P65">
        <f>'phase fraction'!U65</f>
        <v>0.19852941176470587</v>
      </c>
      <c r="Q65">
        <f>'phase fraction'!F65</f>
        <v>0.38970588235294118</v>
      </c>
      <c r="S65">
        <f t="shared" si="0"/>
        <v>0.34395424836601302</v>
      </c>
      <c r="T65">
        <f t="shared" si="1"/>
        <v>0</v>
      </c>
    </row>
    <row r="66" spans="1:20" x14ac:dyDescent="0.2">
      <c r="A66" t="str">
        <f>'phase fraction'!A66</f>
        <v>Moss-5185-t1-ps1B-c37-p1-masked</v>
      </c>
      <c r="B66" t="str">
        <f>'phase fraction'!C66</f>
        <v>p/o</v>
      </c>
      <c r="C66">
        <f>'raw phase counts ordered'!F70</f>
        <v>1126</v>
      </c>
      <c r="D66">
        <f>'phase fraction'!G66</f>
        <v>6.5719360568383664E-2</v>
      </c>
      <c r="E66">
        <f>'phase fraction'!H66</f>
        <v>0</v>
      </c>
      <c r="F66">
        <f>'phase fraction'!I66</f>
        <v>0</v>
      </c>
      <c r="G66">
        <f>'phase fraction'!J66</f>
        <v>0</v>
      </c>
      <c r="H66">
        <f>'phase fraction'!K66</f>
        <v>0</v>
      </c>
      <c r="I66">
        <f>'phase fraction'!L66</f>
        <v>0</v>
      </c>
      <c r="J66">
        <f>'phase fraction'!O66</f>
        <v>0</v>
      </c>
      <c r="K66">
        <f>'phase fraction'!P66</f>
        <v>0.14653641207815277</v>
      </c>
      <c r="L66">
        <f>'phase fraction'!Q66+'phase fraction'!F66</f>
        <v>2.664298401420959E-2</v>
      </c>
      <c r="M66">
        <f>'phase fraction'!R66</f>
        <v>0.761101243339254</v>
      </c>
      <c r="N66">
        <f>'phase fraction'!S66</f>
        <v>0</v>
      </c>
      <c r="O66">
        <f>'phase fraction'!T66</f>
        <v>0</v>
      </c>
      <c r="P66">
        <f>'phase fraction'!U66</f>
        <v>0</v>
      </c>
      <c r="S66">
        <f t="shared" si="0"/>
        <v>9.236234458259325E-2</v>
      </c>
      <c r="T66">
        <f t="shared" si="1"/>
        <v>0.90763765541740682</v>
      </c>
    </row>
    <row r="67" spans="1:20" x14ac:dyDescent="0.2">
      <c r="A67" t="str">
        <f>'phase fraction'!A67</f>
        <v>Moss-5185-t1-ps1B-c37-p2-masked</v>
      </c>
      <c r="B67" t="str">
        <f>'phase fraction'!C67</f>
        <v>x</v>
      </c>
      <c r="C67">
        <f>'raw phase counts ordered'!F71</f>
        <v>417</v>
      </c>
      <c r="D67">
        <f>'phase fraction'!G67</f>
        <v>0</v>
      </c>
      <c r="E67">
        <f>'phase fraction'!H67</f>
        <v>0</v>
      </c>
      <c r="F67">
        <f>'phase fraction'!I67</f>
        <v>0</v>
      </c>
      <c r="G67">
        <f>'phase fraction'!J67</f>
        <v>0</v>
      </c>
      <c r="H67">
        <f>'phase fraction'!K67</f>
        <v>0</v>
      </c>
      <c r="I67">
        <f>'phase fraction'!L67</f>
        <v>0</v>
      </c>
      <c r="J67">
        <f>'phase fraction'!O67</f>
        <v>0</v>
      </c>
      <c r="K67">
        <f>'phase fraction'!P67</f>
        <v>0</v>
      </c>
      <c r="L67">
        <f>'phase fraction'!Q67+'phase fraction'!F67</f>
        <v>0.73621103117506004</v>
      </c>
      <c r="M67">
        <f>'phase fraction'!R67</f>
        <v>0.23501199040767387</v>
      </c>
      <c r="N67">
        <f>'phase fraction'!S67</f>
        <v>2.8776978417266189E-2</v>
      </c>
      <c r="O67">
        <f>'phase fraction'!T67</f>
        <v>0</v>
      </c>
      <c r="P67">
        <f>'phase fraction'!U67</f>
        <v>0</v>
      </c>
      <c r="S67">
        <f t="shared" si="0"/>
        <v>0.76498800959232627</v>
      </c>
      <c r="T67">
        <f t="shared" si="1"/>
        <v>0.23501199040767387</v>
      </c>
    </row>
    <row r="68" spans="1:20" x14ac:dyDescent="0.2">
      <c r="A68" t="str">
        <f>'phase fraction'!A68</f>
        <v>Moss-5185-t1-ps1B-c9-p1-masked</v>
      </c>
      <c r="B68" t="str">
        <f>'phase fraction'!C68</f>
        <v>p</v>
      </c>
      <c r="C68">
        <f>'raw phase counts ordered'!F72</f>
        <v>1321</v>
      </c>
      <c r="D68">
        <f>'phase fraction'!G68</f>
        <v>0</v>
      </c>
      <c r="E68">
        <f>'phase fraction'!H68</f>
        <v>0</v>
      </c>
      <c r="F68">
        <f>'phase fraction'!I68</f>
        <v>0</v>
      </c>
      <c r="G68">
        <f>'phase fraction'!J68</f>
        <v>0</v>
      </c>
      <c r="H68">
        <f>'phase fraction'!K68</f>
        <v>0</v>
      </c>
      <c r="I68">
        <f>'phase fraction'!L68</f>
        <v>0</v>
      </c>
      <c r="J68">
        <f>'phase fraction'!O68</f>
        <v>0</v>
      </c>
      <c r="K68">
        <f>'phase fraction'!P68</f>
        <v>1.514004542013626E-2</v>
      </c>
      <c r="L68">
        <f>'phase fraction'!Q68</f>
        <v>1.8925056775170326E-2</v>
      </c>
      <c r="M68">
        <f>'phase fraction'!R68</f>
        <v>0.95457986373959125</v>
      </c>
      <c r="N68">
        <f>'phase fraction'!S68</f>
        <v>9.0840272520817562E-3</v>
      </c>
      <c r="O68">
        <f>'phase fraction'!T68</f>
        <v>0</v>
      </c>
      <c r="P68">
        <f>'phase fraction'!U68</f>
        <v>0</v>
      </c>
      <c r="S68">
        <f t="shared" ref="S68:S131" si="2">SUM(D68,L68,N68,P68,O68)</f>
        <v>2.8009084027252083E-2</v>
      </c>
      <c r="T68">
        <f t="shared" ref="T68:T131" si="3">K68+M68</f>
        <v>0.9697199091597275</v>
      </c>
    </row>
    <row r="69" spans="1:20" x14ac:dyDescent="0.2">
      <c r="A69" t="str">
        <f>'phase fraction'!A69</f>
        <v>Moss-5185-t1-ps1B-c9-p2-masked</v>
      </c>
      <c r="B69" t="str">
        <f>'phase fraction'!C69</f>
        <v>g</v>
      </c>
      <c r="C69">
        <f>'raw phase counts ordered'!F73</f>
        <v>492</v>
      </c>
      <c r="D69">
        <f>'phase fraction'!G69</f>
        <v>0</v>
      </c>
      <c r="E69">
        <f>'phase fraction'!H69</f>
        <v>0</v>
      </c>
      <c r="F69">
        <f>'phase fraction'!I69</f>
        <v>0</v>
      </c>
      <c r="G69">
        <f>'phase fraction'!J69</f>
        <v>0</v>
      </c>
      <c r="H69">
        <f>'phase fraction'!K69</f>
        <v>0</v>
      </c>
      <c r="I69">
        <f>'phase fraction'!L69</f>
        <v>0</v>
      </c>
      <c r="J69">
        <f>'phase fraction'!O69</f>
        <v>0</v>
      </c>
      <c r="K69">
        <f>'phase fraction'!P69</f>
        <v>0</v>
      </c>
      <c r="L69">
        <f>'phase fraction'!Q69</f>
        <v>0.30894308943089432</v>
      </c>
      <c r="M69">
        <f>'phase fraction'!R69</f>
        <v>0</v>
      </c>
      <c r="N69">
        <f>'phase fraction'!S69</f>
        <v>0.41463414634146339</v>
      </c>
      <c r="O69">
        <f>'phase fraction'!T69</f>
        <v>0</v>
      </c>
      <c r="P69">
        <f>'phase fraction'!U69</f>
        <v>0.21544715447154472</v>
      </c>
      <c r="S69">
        <f t="shared" si="2"/>
        <v>0.9390243902439025</v>
      </c>
      <c r="T69">
        <f t="shared" si="3"/>
        <v>0</v>
      </c>
    </row>
    <row r="70" spans="1:20" x14ac:dyDescent="0.2">
      <c r="A70" t="str">
        <f>'phase fraction'!A70</f>
        <v>Moss-5185-t1-ps1B-c10b-p1-masked</v>
      </c>
      <c r="B70" t="str">
        <f>'phase fraction'!C70</f>
        <v>x</v>
      </c>
      <c r="C70">
        <f>'raw phase counts ordered'!F74</f>
        <v>1207</v>
      </c>
      <c r="D70">
        <f>'phase fraction'!G70</f>
        <v>1.9884009942004972E-2</v>
      </c>
      <c r="E70">
        <f>'phase fraction'!H70</f>
        <v>0</v>
      </c>
      <c r="F70">
        <f>'phase fraction'!I70</f>
        <v>0</v>
      </c>
      <c r="G70">
        <f>'phase fraction'!J70</f>
        <v>0</v>
      </c>
      <c r="H70">
        <f>'phase fraction'!K70</f>
        <v>0</v>
      </c>
      <c r="I70">
        <f>'phase fraction'!L70</f>
        <v>0</v>
      </c>
      <c r="J70">
        <f>'phase fraction'!O70</f>
        <v>0</v>
      </c>
      <c r="K70">
        <f>'phase fraction'!P70</f>
        <v>3.3140016570008283E-3</v>
      </c>
      <c r="L70">
        <f>'phase fraction'!Q70+'phase fraction'!F70</f>
        <v>0.19055509527754763</v>
      </c>
      <c r="M70">
        <f>'phase fraction'!R70</f>
        <v>0.27589063794531898</v>
      </c>
      <c r="N70">
        <f>'phase fraction'!S70</f>
        <v>0.13918806959403479</v>
      </c>
      <c r="O70">
        <f>'phase fraction'!T70</f>
        <v>0</v>
      </c>
      <c r="P70">
        <f>'phase fraction'!U70</f>
        <v>0.37116818558409281</v>
      </c>
      <c r="S70">
        <f t="shared" si="2"/>
        <v>0.72079536039768022</v>
      </c>
      <c r="T70">
        <f t="shared" si="3"/>
        <v>0.27920463960231984</v>
      </c>
    </row>
    <row r="71" spans="1:20" x14ac:dyDescent="0.2">
      <c r="A71" t="str">
        <f>'phase fraction'!A71</f>
        <v>Moss-5185-t1-ps1B-c10a-p2-masked</v>
      </c>
      <c r="B71" t="str">
        <f>'phase fraction'!C71</f>
        <v>c</v>
      </c>
      <c r="C71">
        <f>'raw phase counts ordered'!F75</f>
        <v>1210</v>
      </c>
      <c r="D71">
        <f>'phase fraction'!G71</f>
        <v>4.4628099173553717E-2</v>
      </c>
      <c r="E71">
        <f>'phase fraction'!H71</f>
        <v>0</v>
      </c>
      <c r="F71">
        <f>'phase fraction'!I71</f>
        <v>0</v>
      </c>
      <c r="G71">
        <f>'phase fraction'!J71</f>
        <v>0</v>
      </c>
      <c r="H71">
        <f>'phase fraction'!K71</f>
        <v>0</v>
      </c>
      <c r="I71">
        <f>'phase fraction'!L71</f>
        <v>0</v>
      </c>
      <c r="J71">
        <f>'phase fraction'!O71</f>
        <v>0</v>
      </c>
      <c r="K71">
        <f>'phase fraction'!P71</f>
        <v>0</v>
      </c>
      <c r="L71">
        <f>'phase fraction'!Q71</f>
        <v>3.3884297520661154E-2</v>
      </c>
      <c r="M71">
        <f>'phase fraction'!R71</f>
        <v>4.9586776859504135E-3</v>
      </c>
      <c r="N71">
        <f>'phase fraction'!S71</f>
        <v>0.36033057851239669</v>
      </c>
      <c r="O71">
        <f>'phase fraction'!T71+'phase fraction'!F71</f>
        <v>0.17355371900826447</v>
      </c>
      <c r="P71">
        <f>'phase fraction'!U71</f>
        <v>0.38264462809917354</v>
      </c>
      <c r="S71">
        <f t="shared" si="2"/>
        <v>0.99504132231404951</v>
      </c>
      <c r="T71">
        <f t="shared" si="3"/>
        <v>4.9586776859504135E-3</v>
      </c>
    </row>
    <row r="72" spans="1:20" x14ac:dyDescent="0.2">
      <c r="A72" t="str">
        <f>'phase fraction'!A72</f>
        <v>Moss-5185-t1-ps1B-c11-p1-masked</v>
      </c>
      <c r="B72" t="str">
        <f>'phase fraction'!C72</f>
        <v>g</v>
      </c>
      <c r="C72">
        <f>'raw phase counts ordered'!F76</f>
        <v>483</v>
      </c>
      <c r="D72">
        <f>'phase fraction'!G72</f>
        <v>0</v>
      </c>
      <c r="E72">
        <f>'phase fraction'!H72</f>
        <v>0</v>
      </c>
      <c r="F72">
        <f>'phase fraction'!I72</f>
        <v>0</v>
      </c>
      <c r="G72">
        <f>'phase fraction'!J72</f>
        <v>0</v>
      </c>
      <c r="H72">
        <f>'phase fraction'!K72</f>
        <v>0</v>
      </c>
      <c r="I72">
        <f>'phase fraction'!L72</f>
        <v>0</v>
      </c>
      <c r="J72">
        <f>'phase fraction'!O72</f>
        <v>0</v>
      </c>
      <c r="K72">
        <f>'phase fraction'!P72</f>
        <v>0</v>
      </c>
      <c r="L72">
        <f>'phase fraction'!Q72</f>
        <v>2.4844720496894408E-2</v>
      </c>
      <c r="M72">
        <f>'phase fraction'!R72</f>
        <v>5.3830227743271224E-2</v>
      </c>
      <c r="N72">
        <f>'phase fraction'!S72</f>
        <v>0.91511387163561075</v>
      </c>
      <c r="O72">
        <f>'phase fraction'!T72</f>
        <v>0</v>
      </c>
      <c r="P72">
        <f>'phase fraction'!U72</f>
        <v>0</v>
      </c>
      <c r="S72">
        <f t="shared" si="2"/>
        <v>0.93995859213250521</v>
      </c>
      <c r="T72">
        <f t="shared" si="3"/>
        <v>5.3830227743271224E-2</v>
      </c>
    </row>
    <row r="73" spans="1:20" x14ac:dyDescent="0.2">
      <c r="A73" t="str">
        <f>'phase fraction'!A73</f>
        <v>Moss-5185-t1-ps1B-c11-p2-masked</v>
      </c>
      <c r="B73" t="str">
        <f>'phase fraction'!C73</f>
        <v>p</v>
      </c>
      <c r="C73">
        <f>'raw phase counts ordered'!F77</f>
        <v>478</v>
      </c>
      <c r="D73">
        <f>'phase fraction'!G73</f>
        <v>0</v>
      </c>
      <c r="E73">
        <f>'phase fraction'!H73</f>
        <v>0</v>
      </c>
      <c r="F73">
        <f>'phase fraction'!I73</f>
        <v>0</v>
      </c>
      <c r="G73">
        <f>'phase fraction'!J73</f>
        <v>0</v>
      </c>
      <c r="H73">
        <f>'phase fraction'!K73</f>
        <v>0</v>
      </c>
      <c r="I73">
        <f>'phase fraction'!L73</f>
        <v>0</v>
      </c>
      <c r="J73">
        <f>'phase fraction'!O73</f>
        <v>0</v>
      </c>
      <c r="K73">
        <f>'phase fraction'!P73</f>
        <v>2.0920502092050207E-3</v>
      </c>
      <c r="L73">
        <f>'phase fraction'!Q73</f>
        <v>0</v>
      </c>
      <c r="M73">
        <f>'phase fraction'!R73</f>
        <v>0.997907949790795</v>
      </c>
      <c r="N73">
        <f>'phase fraction'!S73</f>
        <v>0</v>
      </c>
      <c r="O73">
        <f>'phase fraction'!T73</f>
        <v>0</v>
      </c>
      <c r="P73">
        <f>'phase fraction'!U73</f>
        <v>0</v>
      </c>
      <c r="S73">
        <f t="shared" si="2"/>
        <v>0</v>
      </c>
      <c r="T73">
        <f t="shared" si="3"/>
        <v>1</v>
      </c>
    </row>
    <row r="74" spans="1:20" x14ac:dyDescent="0.2">
      <c r="A74" t="str">
        <f>'phase fraction'!A74</f>
        <v>Moss-5185-t1-ps1B-c11-p3-masked</v>
      </c>
      <c r="B74" t="str">
        <f>'phase fraction'!C74</f>
        <v>g</v>
      </c>
      <c r="C74">
        <f>'raw phase counts ordered'!F78</f>
        <v>1301</v>
      </c>
      <c r="D74">
        <f>'phase fraction'!G74</f>
        <v>0</v>
      </c>
      <c r="E74">
        <f>'phase fraction'!H74</f>
        <v>0</v>
      </c>
      <c r="F74">
        <f>'phase fraction'!I74</f>
        <v>0</v>
      </c>
      <c r="G74">
        <f>'phase fraction'!J74</f>
        <v>0</v>
      </c>
      <c r="H74">
        <f>'phase fraction'!K74</f>
        <v>0</v>
      </c>
      <c r="I74">
        <f>'phase fraction'!L74</f>
        <v>0</v>
      </c>
      <c r="J74">
        <f>'phase fraction'!O74</f>
        <v>0</v>
      </c>
      <c r="K74">
        <f>'phase fraction'!P74</f>
        <v>0</v>
      </c>
      <c r="L74">
        <f>'phase fraction'!Q74+'phase fraction'!F74</f>
        <v>0.98847040737893921</v>
      </c>
      <c r="M74">
        <f>'phase fraction'!R74</f>
        <v>0</v>
      </c>
      <c r="N74">
        <f>'phase fraction'!S74</f>
        <v>1.1529592621060722E-2</v>
      </c>
      <c r="O74">
        <f>'phase fraction'!T74</f>
        <v>0</v>
      </c>
      <c r="P74">
        <f>'phase fraction'!U74</f>
        <v>0</v>
      </c>
      <c r="S74">
        <f t="shared" si="2"/>
        <v>0.99999999999999989</v>
      </c>
      <c r="T74">
        <f t="shared" si="3"/>
        <v>0</v>
      </c>
    </row>
    <row r="75" spans="1:20" x14ac:dyDescent="0.2">
      <c r="A75" t="str">
        <f>'phase fraction'!A75</f>
        <v>Moss-5185-t1-ps1B-c22-p1-masked</v>
      </c>
      <c r="B75" t="str">
        <f>'phase fraction'!C75</f>
        <v>o</v>
      </c>
      <c r="C75">
        <f>'raw phase counts ordered'!F79</f>
        <v>1313</v>
      </c>
      <c r="D75">
        <f>'phase fraction'!G75</f>
        <v>1.5232292460015233E-3</v>
      </c>
      <c r="E75">
        <f>'phase fraction'!H75</f>
        <v>0</v>
      </c>
      <c r="F75">
        <f>'phase fraction'!I75</f>
        <v>0</v>
      </c>
      <c r="G75">
        <f>'phase fraction'!J75</f>
        <v>0</v>
      </c>
      <c r="H75">
        <f>'phase fraction'!K75</f>
        <v>0</v>
      </c>
      <c r="I75">
        <f>'phase fraction'!L75</f>
        <v>0</v>
      </c>
      <c r="J75">
        <f>'phase fraction'!O75</f>
        <v>0</v>
      </c>
      <c r="K75">
        <f>'phase fraction'!P75</f>
        <v>0.98095963442498091</v>
      </c>
      <c r="L75">
        <f>'phase fraction'!Q75</f>
        <v>0</v>
      </c>
      <c r="M75">
        <f>'phase fraction'!R75</f>
        <v>1.7517136329017517E-2</v>
      </c>
      <c r="N75">
        <f>'phase fraction'!S75</f>
        <v>0</v>
      </c>
      <c r="O75">
        <f>'phase fraction'!T75</f>
        <v>0</v>
      </c>
      <c r="P75">
        <f>'phase fraction'!U75</f>
        <v>0</v>
      </c>
      <c r="S75">
        <f t="shared" si="2"/>
        <v>1.5232292460015233E-3</v>
      </c>
      <c r="T75">
        <f t="shared" si="3"/>
        <v>0.99847677075399843</v>
      </c>
    </row>
    <row r="76" spans="1:20" x14ac:dyDescent="0.2">
      <c r="A76" t="str">
        <f>'phase fraction'!A76</f>
        <v>Moss-5185-t1-ps1B-c22-p2-masked</v>
      </c>
      <c r="B76" t="str">
        <f>'phase fraction'!C76</f>
        <v>x</v>
      </c>
      <c r="C76">
        <f>'raw phase counts ordered'!F80</f>
        <v>1310</v>
      </c>
      <c r="D76">
        <f>'phase fraction'!G76</f>
        <v>0</v>
      </c>
      <c r="E76">
        <f>'phase fraction'!H76</f>
        <v>0</v>
      </c>
      <c r="F76">
        <f>'phase fraction'!I76</f>
        <v>0</v>
      </c>
      <c r="G76">
        <f>'phase fraction'!J76</f>
        <v>0</v>
      </c>
      <c r="H76">
        <f>'phase fraction'!K76</f>
        <v>0</v>
      </c>
      <c r="I76">
        <f>'phase fraction'!L76</f>
        <v>0</v>
      </c>
      <c r="J76">
        <f>'phase fraction'!O76</f>
        <v>0</v>
      </c>
      <c r="K76">
        <f>'phase fraction'!P76</f>
        <v>0</v>
      </c>
      <c r="L76">
        <f>'phase fraction'!Q76+'phase fraction'!F76</f>
        <v>0.21450381679389313</v>
      </c>
      <c r="M76">
        <f>'phase fraction'!R76</f>
        <v>9.6183206106870228E-2</v>
      </c>
      <c r="N76">
        <f>'phase fraction'!S76</f>
        <v>0.36488549618320609</v>
      </c>
      <c r="O76">
        <f>'phase fraction'!T76</f>
        <v>0</v>
      </c>
      <c r="P76">
        <f>'phase fraction'!U76</f>
        <v>0.32442748091603052</v>
      </c>
      <c r="S76">
        <f t="shared" si="2"/>
        <v>0.90381679389312986</v>
      </c>
      <c r="T76">
        <f t="shared" si="3"/>
        <v>9.6183206106870228E-2</v>
      </c>
    </row>
    <row r="77" spans="1:20" x14ac:dyDescent="0.2">
      <c r="A77" t="str">
        <f>'phase fraction'!A77</f>
        <v>Moss-5185-t1-ps1B-c22-p3-masked</v>
      </c>
      <c r="B77" t="str">
        <f>'phase fraction'!C77</f>
        <v>p</v>
      </c>
      <c r="C77">
        <f>'raw phase counts ordered'!F81</f>
        <v>1311</v>
      </c>
      <c r="D77">
        <f>'phase fraction'!G77</f>
        <v>0</v>
      </c>
      <c r="E77">
        <f>'phase fraction'!H77</f>
        <v>0</v>
      </c>
      <c r="F77">
        <f>'phase fraction'!I77</f>
        <v>0</v>
      </c>
      <c r="G77">
        <f>'phase fraction'!J77</f>
        <v>0</v>
      </c>
      <c r="H77">
        <f>'phase fraction'!K77</f>
        <v>0</v>
      </c>
      <c r="I77">
        <f>'phase fraction'!L77</f>
        <v>0</v>
      </c>
      <c r="J77">
        <f>'phase fraction'!O77</f>
        <v>0</v>
      </c>
      <c r="K77">
        <f>'phase fraction'!P77</f>
        <v>5.3394355453852023E-3</v>
      </c>
      <c r="L77">
        <f>'phase fraction'!Q77+'phase fraction'!F77</f>
        <v>2.2120518688024407E-2</v>
      </c>
      <c r="M77">
        <f>'phase fraction'!R77</f>
        <v>0.96948893974065598</v>
      </c>
      <c r="N77">
        <f>'phase fraction'!S77</f>
        <v>3.0511060259344014E-3</v>
      </c>
      <c r="O77">
        <f>'phase fraction'!T77</f>
        <v>0</v>
      </c>
      <c r="P77">
        <f>'phase fraction'!U77</f>
        <v>0</v>
      </c>
      <c r="S77">
        <f t="shared" si="2"/>
        <v>2.5171624713958809E-2</v>
      </c>
      <c r="T77">
        <f t="shared" si="3"/>
        <v>0.97482837528604116</v>
      </c>
    </row>
    <row r="78" spans="1:20" x14ac:dyDescent="0.2">
      <c r="A78" t="str">
        <f>'phase fraction'!A78</f>
        <v>Moss-5185-t1-ps1B-c22-p4-masked</v>
      </c>
      <c r="B78" t="str">
        <f>'phase fraction'!C78</f>
        <v>s</v>
      </c>
      <c r="C78">
        <f>'raw phase counts ordered'!F82</f>
        <v>449</v>
      </c>
      <c r="D78">
        <f>'phase fraction'!G78</f>
        <v>2.2271714922048997E-3</v>
      </c>
      <c r="E78">
        <f>'phase fraction'!H78</f>
        <v>0</v>
      </c>
      <c r="F78">
        <f>'phase fraction'!I78</f>
        <v>0.97772828507795095</v>
      </c>
      <c r="G78">
        <f>'phase fraction'!J78</f>
        <v>0</v>
      </c>
      <c r="H78">
        <f>'phase fraction'!K78</f>
        <v>0</v>
      </c>
      <c r="I78">
        <f>'phase fraction'!L78</f>
        <v>0</v>
      </c>
      <c r="J78">
        <f>'phase fraction'!O78</f>
        <v>0</v>
      </c>
      <c r="K78">
        <f>'phase fraction'!P78</f>
        <v>0</v>
      </c>
      <c r="L78">
        <f>'phase fraction'!Q78</f>
        <v>0</v>
      </c>
      <c r="M78">
        <f>'phase fraction'!R78</f>
        <v>0</v>
      </c>
      <c r="N78">
        <f>'phase fraction'!S78</f>
        <v>0</v>
      </c>
      <c r="O78">
        <f>'phase fraction'!T78</f>
        <v>0</v>
      </c>
      <c r="P78">
        <f>'phase fraction'!U78</f>
        <v>0</v>
      </c>
      <c r="S78">
        <f t="shared" si="2"/>
        <v>2.2271714922048997E-3</v>
      </c>
      <c r="T78">
        <f t="shared" si="3"/>
        <v>0</v>
      </c>
    </row>
    <row r="79" spans="1:20" x14ac:dyDescent="0.2">
      <c r="A79" t="str">
        <f>'phase fraction'!A79</f>
        <v>Moss-5185-t1-ps1B-c22-p5-masked</v>
      </c>
      <c r="B79" t="str">
        <f>'phase fraction'!C79</f>
        <v>s</v>
      </c>
      <c r="C79">
        <f>'raw phase counts ordered'!F83</f>
        <v>451</v>
      </c>
      <c r="D79">
        <f>'phase fraction'!G79</f>
        <v>0</v>
      </c>
      <c r="E79">
        <f>'phase fraction'!H79</f>
        <v>0</v>
      </c>
      <c r="F79">
        <f>'phase fraction'!I79</f>
        <v>0.96008869179600886</v>
      </c>
      <c r="G79">
        <f>'phase fraction'!J79</f>
        <v>0</v>
      </c>
      <c r="H79">
        <f>'phase fraction'!K79</f>
        <v>0</v>
      </c>
      <c r="I79">
        <f>'phase fraction'!L79</f>
        <v>0</v>
      </c>
      <c r="J79">
        <f>'phase fraction'!O79</f>
        <v>0</v>
      </c>
      <c r="K79">
        <f>'phase fraction'!P79</f>
        <v>0</v>
      </c>
      <c r="L79">
        <f>'phase fraction'!Q79</f>
        <v>0</v>
      </c>
      <c r="M79">
        <f>'phase fraction'!R79</f>
        <v>1.3303769401330377E-2</v>
      </c>
      <c r="N79">
        <f>'phase fraction'!S79</f>
        <v>0</v>
      </c>
      <c r="O79">
        <f>'phase fraction'!T79</f>
        <v>0</v>
      </c>
      <c r="P79">
        <f>'phase fraction'!U79</f>
        <v>0</v>
      </c>
      <c r="S79">
        <f t="shared" si="2"/>
        <v>0</v>
      </c>
      <c r="T79">
        <f t="shared" si="3"/>
        <v>1.3303769401330377E-2</v>
      </c>
    </row>
    <row r="80" spans="1:20" x14ac:dyDescent="0.2">
      <c r="A80" t="str">
        <f>'phase fraction'!A80</f>
        <v>Moss-5185-t1-ps1B-c3a-p1-masked</v>
      </c>
      <c r="B80" t="str">
        <f>'phase fraction'!C80</f>
        <v>c</v>
      </c>
      <c r="C80">
        <f>'raw phase counts ordered'!F84</f>
        <v>1260</v>
      </c>
      <c r="D80">
        <f>'phase fraction'!G80</f>
        <v>9.5238095238095247E-3</v>
      </c>
      <c r="E80">
        <f>'phase fraction'!H80</f>
        <v>0</v>
      </c>
      <c r="F80">
        <f>'phase fraction'!I80</f>
        <v>0</v>
      </c>
      <c r="G80">
        <f>'phase fraction'!J80</f>
        <v>0.54523809523809519</v>
      </c>
      <c r="H80">
        <f>'phase fraction'!K80</f>
        <v>0</v>
      </c>
      <c r="I80">
        <f>'phase fraction'!L80</f>
        <v>0</v>
      </c>
      <c r="J80">
        <f>'phase fraction'!O80</f>
        <v>0</v>
      </c>
      <c r="K80">
        <f>'phase fraction'!P80</f>
        <v>0</v>
      </c>
      <c r="L80">
        <f>'phase fraction'!Q80</f>
        <v>1.5873015873015873E-3</v>
      </c>
      <c r="M80">
        <f>'phase fraction'!R80</f>
        <v>0</v>
      </c>
      <c r="N80">
        <f>'phase fraction'!S80</f>
        <v>0.18571428571428572</v>
      </c>
      <c r="O80">
        <f>'phase fraction'!T80+'phase fraction'!F80</f>
        <v>0.24761904761904763</v>
      </c>
      <c r="P80">
        <f>'phase fraction'!U80</f>
        <v>1.0317460317460317E-2</v>
      </c>
      <c r="S80">
        <f t="shared" si="2"/>
        <v>0.45476190476190476</v>
      </c>
      <c r="T80">
        <f t="shared" si="3"/>
        <v>0</v>
      </c>
    </row>
    <row r="81" spans="1:20" x14ac:dyDescent="0.2">
      <c r="A81">
        <f>'phase fraction'!A81</f>
        <v>0</v>
      </c>
      <c r="B81">
        <f>'phase fraction'!C81</f>
        <v>0</v>
      </c>
      <c r="C81">
        <f>'raw phase counts ordered'!F85</f>
        <v>0</v>
      </c>
      <c r="D81" t="e">
        <f>'phase fraction'!G81</f>
        <v>#DIV/0!</v>
      </c>
      <c r="E81" t="e">
        <f>'phase fraction'!H81</f>
        <v>#DIV/0!</v>
      </c>
      <c r="F81" t="e">
        <f>'phase fraction'!I81</f>
        <v>#DIV/0!</v>
      </c>
      <c r="G81" t="e">
        <f>'phase fraction'!J81</f>
        <v>#DIV/0!</v>
      </c>
      <c r="H81" t="e">
        <f>'phase fraction'!K81</f>
        <v>#DIV/0!</v>
      </c>
      <c r="I81" t="e">
        <f>'phase fraction'!L81</f>
        <v>#DIV/0!</v>
      </c>
      <c r="J81" t="e">
        <f>'phase fraction'!O81</f>
        <v>#DIV/0!</v>
      </c>
      <c r="K81" t="e">
        <f>'phase fraction'!P81</f>
        <v>#DIV/0!</v>
      </c>
      <c r="L81" t="e">
        <f>'phase fraction'!Q81</f>
        <v>#DIV/0!</v>
      </c>
      <c r="M81" t="e">
        <f>'phase fraction'!R81</f>
        <v>#DIV/0!</v>
      </c>
      <c r="N81" t="e">
        <f>'phase fraction'!S81</f>
        <v>#DIV/0!</v>
      </c>
      <c r="O81" t="e">
        <f>'phase fraction'!T81</f>
        <v>#DIV/0!</v>
      </c>
      <c r="P81" t="e">
        <f>'phase fraction'!U81</f>
        <v>#DIV/0!</v>
      </c>
      <c r="S81" t="e">
        <f t="shared" si="2"/>
        <v>#DIV/0!</v>
      </c>
      <c r="T81" t="e">
        <f t="shared" si="3"/>
        <v>#DIV/0!</v>
      </c>
    </row>
    <row r="82" spans="1:20" x14ac:dyDescent="0.2">
      <c r="A82" t="str">
        <f>'phase fraction'!A82</f>
        <v>Moss-5185-t1-ps1B-c3b-p2-masked</v>
      </c>
      <c r="B82" t="str">
        <f>'phase fraction'!C82</f>
        <v>c</v>
      </c>
      <c r="C82">
        <f>'raw phase counts ordered'!F86</f>
        <v>1265</v>
      </c>
      <c r="D82">
        <f>'phase fraction'!G82</f>
        <v>0</v>
      </c>
      <c r="E82">
        <f>'phase fraction'!H82</f>
        <v>0</v>
      </c>
      <c r="F82">
        <f>'phase fraction'!I82</f>
        <v>0</v>
      </c>
      <c r="G82">
        <f>'phase fraction'!J82</f>
        <v>0.16205533596837945</v>
      </c>
      <c r="H82">
        <f>'phase fraction'!K82</f>
        <v>0</v>
      </c>
      <c r="I82">
        <f>'phase fraction'!L82</f>
        <v>0</v>
      </c>
      <c r="J82">
        <f>'phase fraction'!O82</f>
        <v>0</v>
      </c>
      <c r="K82">
        <f>'phase fraction'!P82</f>
        <v>7.9051383399209481E-3</v>
      </c>
      <c r="L82">
        <f>'phase fraction'!Q82</f>
        <v>3.1620553359683794E-3</v>
      </c>
      <c r="M82">
        <f>'phase fraction'!R82</f>
        <v>0.1067193675889328</v>
      </c>
      <c r="N82">
        <f>'phase fraction'!S82</f>
        <v>0.4442687747035573</v>
      </c>
      <c r="O82">
        <f>'phase fraction'!T82+'phase fraction'!F82</f>
        <v>0.27588932806324112</v>
      </c>
      <c r="P82">
        <f>'phase fraction'!U82</f>
        <v>0</v>
      </c>
      <c r="S82">
        <f t="shared" si="2"/>
        <v>0.72332015810276684</v>
      </c>
      <c r="T82">
        <f t="shared" si="3"/>
        <v>0.11462450592885375</v>
      </c>
    </row>
    <row r="83" spans="1:20" x14ac:dyDescent="0.2">
      <c r="A83" t="str">
        <f>'phase fraction'!A83</f>
        <v>Moss-5185-t1-ps1B-c3a-p3-masked</v>
      </c>
      <c r="B83" t="str">
        <f>'phase fraction'!C83</f>
        <v>c</v>
      </c>
      <c r="C83">
        <f>'raw phase counts ordered'!F87</f>
        <v>489</v>
      </c>
      <c r="D83">
        <f>'phase fraction'!G83</f>
        <v>2.0449897750511249E-3</v>
      </c>
      <c r="E83">
        <f>'phase fraction'!H83</f>
        <v>0</v>
      </c>
      <c r="F83">
        <f>'phase fraction'!I83</f>
        <v>0</v>
      </c>
      <c r="G83">
        <f>'phase fraction'!J83</f>
        <v>0.56646216768916158</v>
      </c>
      <c r="H83">
        <f>'phase fraction'!K83</f>
        <v>0</v>
      </c>
      <c r="I83">
        <f>'phase fraction'!L83</f>
        <v>0</v>
      </c>
      <c r="J83">
        <f>'phase fraction'!O83</f>
        <v>0</v>
      </c>
      <c r="K83">
        <f>'phase fraction'!P83</f>
        <v>0</v>
      </c>
      <c r="L83">
        <f>'phase fraction'!Q83</f>
        <v>2.2494887525562373E-2</v>
      </c>
      <c r="M83">
        <f>'phase fraction'!R83</f>
        <v>0</v>
      </c>
      <c r="N83">
        <f>'phase fraction'!S83</f>
        <v>0.19427402862985685</v>
      </c>
      <c r="O83">
        <f>'phase fraction'!T83+'phase fraction'!F83</f>
        <v>0.21472392638036808</v>
      </c>
      <c r="P83">
        <f>'phase fraction'!U83</f>
        <v>0</v>
      </c>
      <c r="S83">
        <f t="shared" si="2"/>
        <v>0.43353783231083842</v>
      </c>
      <c r="T83">
        <f t="shared" si="3"/>
        <v>0</v>
      </c>
    </row>
    <row r="84" spans="1:20" x14ac:dyDescent="0.2">
      <c r="A84" t="str">
        <f>'phase fraction'!A84</f>
        <v>Moss-5185-t1-ps1B-c4-p1-masked</v>
      </c>
      <c r="B84" t="str">
        <f>'phase fraction'!C84</f>
        <v>c</v>
      </c>
      <c r="C84">
        <f>'raw phase counts ordered'!F88</f>
        <v>1307</v>
      </c>
      <c r="D84">
        <f>'phase fraction'!G84</f>
        <v>6.8859984697781174E-3</v>
      </c>
      <c r="E84">
        <f>'phase fraction'!H84</f>
        <v>0</v>
      </c>
      <c r="F84">
        <f>'phase fraction'!I84</f>
        <v>0</v>
      </c>
      <c r="G84">
        <f>'phase fraction'!J84</f>
        <v>0</v>
      </c>
      <c r="H84">
        <f>'phase fraction'!K84</f>
        <v>0</v>
      </c>
      <c r="I84">
        <f>'phase fraction'!L84</f>
        <v>0</v>
      </c>
      <c r="J84">
        <f>'phase fraction'!O84</f>
        <v>0</v>
      </c>
      <c r="K84">
        <f>'phase fraction'!P84</f>
        <v>0</v>
      </c>
      <c r="L84">
        <f>'phase fraction'!Q84</f>
        <v>2.6778882938026015E-2</v>
      </c>
      <c r="M84">
        <f>'phase fraction'!R84</f>
        <v>0</v>
      </c>
      <c r="N84">
        <f>'phase fraction'!S84+'phase fraction'!F84</f>
        <v>0.16985462892119357</v>
      </c>
      <c r="O84">
        <f>'phase fraction'!T84</f>
        <v>1.530221882172915E-3</v>
      </c>
      <c r="P84">
        <f>'phase fraction'!U84</f>
        <v>0.79495026778882938</v>
      </c>
      <c r="S84">
        <f t="shared" si="2"/>
        <v>1</v>
      </c>
      <c r="T84">
        <f t="shared" si="3"/>
        <v>0</v>
      </c>
    </row>
    <row r="85" spans="1:20" x14ac:dyDescent="0.2">
      <c r="A85" t="str">
        <f>'phase fraction'!A85</f>
        <v>Moss-5185-t1-ps1B-c7-p1-masked</v>
      </c>
      <c r="B85" t="str">
        <f>'phase fraction'!C85</f>
        <v>c</v>
      </c>
      <c r="C85">
        <f>'raw phase counts ordered'!F89</f>
        <v>1505</v>
      </c>
      <c r="D85">
        <f>'phase fraction'!G85</f>
        <v>5.3156146179401996E-3</v>
      </c>
      <c r="E85">
        <f>'phase fraction'!H85</f>
        <v>0</v>
      </c>
      <c r="F85">
        <f>'phase fraction'!I85</f>
        <v>0</v>
      </c>
      <c r="G85">
        <f>'phase fraction'!J85</f>
        <v>0.59667774086378733</v>
      </c>
      <c r="H85">
        <f>'phase fraction'!K85</f>
        <v>0</v>
      </c>
      <c r="I85">
        <f>'phase fraction'!L85</f>
        <v>1.3289036544850499E-3</v>
      </c>
      <c r="J85">
        <f>'phase fraction'!O85</f>
        <v>0</v>
      </c>
      <c r="K85">
        <f>'phase fraction'!P85</f>
        <v>0</v>
      </c>
      <c r="L85">
        <f>'phase fraction'!Q85</f>
        <v>2.9235880398671095E-2</v>
      </c>
      <c r="M85">
        <f>'phase fraction'!R85</f>
        <v>0</v>
      </c>
      <c r="N85">
        <f>'phase fraction'!S85</f>
        <v>3.3222591362126248E-2</v>
      </c>
      <c r="O85">
        <f>'phase fraction'!T85</f>
        <v>3.3222591362126247E-3</v>
      </c>
      <c r="P85">
        <f>'phase fraction'!U85</f>
        <v>0.18737541528239202</v>
      </c>
      <c r="Q85">
        <f>'phase fraction'!F85</f>
        <v>0.14352159468438538</v>
      </c>
      <c r="S85">
        <f t="shared" si="2"/>
        <v>0.25847176079734224</v>
      </c>
      <c r="T85">
        <f t="shared" si="3"/>
        <v>0</v>
      </c>
    </row>
    <row r="86" spans="1:20" x14ac:dyDescent="0.2">
      <c r="A86" t="str">
        <f>'phase fraction'!A86</f>
        <v>Moss-5185-t1-ps2A-c54-p1-masked</v>
      </c>
      <c r="B86" t="str">
        <f>'phase fraction'!C86</f>
        <v>o</v>
      </c>
      <c r="C86">
        <f>'raw phase counts ordered'!F90</f>
        <v>1139</v>
      </c>
      <c r="D86">
        <f>'phase fraction'!G86</f>
        <v>0</v>
      </c>
      <c r="E86">
        <f>'phase fraction'!H86</f>
        <v>0</v>
      </c>
      <c r="F86">
        <f>'phase fraction'!I86</f>
        <v>0</v>
      </c>
      <c r="G86">
        <f>'phase fraction'!J86</f>
        <v>0</v>
      </c>
      <c r="H86">
        <f>'phase fraction'!K86</f>
        <v>0</v>
      </c>
      <c r="I86">
        <f>'phase fraction'!L86</f>
        <v>0</v>
      </c>
      <c r="J86">
        <f>'phase fraction'!O86</f>
        <v>0</v>
      </c>
      <c r="K86">
        <f>'phase fraction'!P86</f>
        <v>0.99824407374890256</v>
      </c>
      <c r="L86">
        <f>'phase fraction'!Q86</f>
        <v>0</v>
      </c>
      <c r="M86">
        <f>'phase fraction'!R86</f>
        <v>1.7559262510974539E-3</v>
      </c>
      <c r="N86">
        <f>'phase fraction'!S86</f>
        <v>0</v>
      </c>
      <c r="O86">
        <f>'phase fraction'!T86</f>
        <v>0</v>
      </c>
      <c r="P86">
        <f>'phase fraction'!U86</f>
        <v>0</v>
      </c>
      <c r="S86">
        <f t="shared" si="2"/>
        <v>0</v>
      </c>
      <c r="T86">
        <f t="shared" si="3"/>
        <v>1</v>
      </c>
    </row>
    <row r="87" spans="1:20" x14ac:dyDescent="0.2">
      <c r="A87" t="str">
        <f>'phase fraction'!A87</f>
        <v>Moss-5185-t1-ps2A-c54-p2-masked</v>
      </c>
      <c r="B87" t="str">
        <f>'phase fraction'!C87</f>
        <v>x</v>
      </c>
      <c r="C87">
        <f>'raw phase counts ordered'!F91</f>
        <v>384</v>
      </c>
      <c r="D87">
        <f>'phase fraction'!G87</f>
        <v>2.8645833333333332E-2</v>
      </c>
      <c r="E87">
        <f>'phase fraction'!H87</f>
        <v>0</v>
      </c>
      <c r="F87">
        <f>'phase fraction'!I87</f>
        <v>0</v>
      </c>
      <c r="G87">
        <f>'phase fraction'!J87</f>
        <v>0</v>
      </c>
      <c r="H87">
        <f>'phase fraction'!K87</f>
        <v>0</v>
      </c>
      <c r="I87">
        <f>'phase fraction'!L87</f>
        <v>0</v>
      </c>
      <c r="J87">
        <f>'phase fraction'!O87</f>
        <v>0</v>
      </c>
      <c r="K87">
        <f>'phase fraction'!P87</f>
        <v>0</v>
      </c>
      <c r="L87">
        <f>'phase fraction'!Q87+'phase fraction'!F87</f>
        <v>0.27604166666666669</v>
      </c>
      <c r="M87">
        <f>'phase fraction'!R87</f>
        <v>0.1015625</v>
      </c>
      <c r="N87">
        <f>'phase fraction'!S87</f>
        <v>0.359375</v>
      </c>
      <c r="O87">
        <f>'phase fraction'!T87</f>
        <v>0</v>
      </c>
      <c r="P87">
        <f>'phase fraction'!U87</f>
        <v>0.234375</v>
      </c>
      <c r="S87">
        <f t="shared" si="2"/>
        <v>0.8984375</v>
      </c>
      <c r="T87">
        <f t="shared" si="3"/>
        <v>0.1015625</v>
      </c>
    </row>
    <row r="88" spans="1:20" x14ac:dyDescent="0.2">
      <c r="A88" t="str">
        <f>'phase fraction'!A88</f>
        <v>Moss-5185-t1-ps2A-c54-p3-masked</v>
      </c>
      <c r="B88">
        <f>'phase fraction'!C88</f>
        <v>0</v>
      </c>
      <c r="C88">
        <f>'raw phase counts ordered'!F92</f>
        <v>383</v>
      </c>
      <c r="D88">
        <f>'phase fraction'!G88</f>
        <v>0.22715404699738903</v>
      </c>
      <c r="E88">
        <f>'phase fraction'!H88</f>
        <v>0.75979112271540472</v>
      </c>
      <c r="F88">
        <f>'phase fraction'!I88</f>
        <v>0</v>
      </c>
      <c r="G88">
        <f>'phase fraction'!J88</f>
        <v>0</v>
      </c>
      <c r="H88">
        <f>'phase fraction'!K88</f>
        <v>0</v>
      </c>
      <c r="I88">
        <f>'phase fraction'!L88</f>
        <v>0</v>
      </c>
      <c r="J88">
        <f>'phase fraction'!O88</f>
        <v>0</v>
      </c>
      <c r="K88">
        <f>'phase fraction'!P88</f>
        <v>0</v>
      </c>
      <c r="L88">
        <f>'phase fraction'!Q88</f>
        <v>0</v>
      </c>
      <c r="M88">
        <f>'phase fraction'!R88</f>
        <v>0</v>
      </c>
      <c r="N88">
        <f>'phase fraction'!S88</f>
        <v>0</v>
      </c>
      <c r="O88">
        <f>'phase fraction'!T88</f>
        <v>1.3054830287206266E-2</v>
      </c>
      <c r="P88">
        <f>'phase fraction'!U88</f>
        <v>0</v>
      </c>
      <c r="S88">
        <f t="shared" si="2"/>
        <v>0.24020887728459531</v>
      </c>
      <c r="T88">
        <f t="shared" si="3"/>
        <v>0</v>
      </c>
    </row>
    <row r="89" spans="1:20" x14ac:dyDescent="0.2">
      <c r="A89" t="str">
        <f>'phase fraction'!A89</f>
        <v>Moss-5185-t1-ps2A-c54-p4-masked</v>
      </c>
      <c r="B89" t="str">
        <f>'phase fraction'!C89</f>
        <v>x</v>
      </c>
      <c r="C89">
        <f>'raw phase counts ordered'!F93</f>
        <v>1135</v>
      </c>
      <c r="D89">
        <f>'phase fraction'!G89</f>
        <v>0</v>
      </c>
      <c r="E89">
        <f>'phase fraction'!H89</f>
        <v>8.81057268722467E-4</v>
      </c>
      <c r="F89">
        <f>'phase fraction'!I89</f>
        <v>6.1674008810572688E-3</v>
      </c>
      <c r="G89">
        <f>'phase fraction'!J89</f>
        <v>0</v>
      </c>
      <c r="H89">
        <f>'phase fraction'!K89</f>
        <v>0</v>
      </c>
      <c r="I89">
        <f>'phase fraction'!L89</f>
        <v>0</v>
      </c>
      <c r="J89">
        <f>'phase fraction'!O89</f>
        <v>0</v>
      </c>
      <c r="K89">
        <f>'phase fraction'!P89</f>
        <v>0.34361233480176212</v>
      </c>
      <c r="L89">
        <f>'phase fraction'!Q89+'phase fraction'!F89</f>
        <v>0.16651982378854624</v>
      </c>
      <c r="M89">
        <f>'phase fraction'!R89</f>
        <v>0.43612334801762115</v>
      </c>
      <c r="N89">
        <f>'phase fraction'!S89</f>
        <v>1.4096916299559472E-2</v>
      </c>
      <c r="O89">
        <f>'phase fraction'!T89</f>
        <v>0</v>
      </c>
      <c r="P89">
        <f>'phase fraction'!U89</f>
        <v>3.2599118942731278E-2</v>
      </c>
      <c r="S89">
        <f t="shared" si="2"/>
        <v>0.21321585903083701</v>
      </c>
      <c r="T89">
        <f t="shared" si="3"/>
        <v>0.77973568281938332</v>
      </c>
    </row>
    <row r="90" spans="1:20" x14ac:dyDescent="0.2">
      <c r="A90" t="str">
        <f>'phase fraction'!A90</f>
        <v>Moss-5185-t1-ps2A-c25-p1-masked</v>
      </c>
      <c r="B90" t="str">
        <f>'phase fraction'!C90</f>
        <v>o</v>
      </c>
      <c r="C90">
        <f>'raw phase counts ordered'!F94</f>
        <v>1387</v>
      </c>
      <c r="D90">
        <f>'phase fraction'!G90</f>
        <v>0</v>
      </c>
      <c r="E90">
        <f>'phase fraction'!H90</f>
        <v>0</v>
      </c>
      <c r="F90">
        <f>'phase fraction'!I90</f>
        <v>0</v>
      </c>
      <c r="G90">
        <f>'phase fraction'!J90</f>
        <v>0</v>
      </c>
      <c r="H90">
        <f>'phase fraction'!K90</f>
        <v>0</v>
      </c>
      <c r="I90">
        <f>'phase fraction'!L90</f>
        <v>0</v>
      </c>
      <c r="J90">
        <f>'phase fraction'!O90</f>
        <v>0</v>
      </c>
      <c r="K90">
        <f>'phase fraction'!P90</f>
        <v>0.98413842826243692</v>
      </c>
      <c r="L90">
        <f>'phase fraction'!Q90</f>
        <v>0</v>
      </c>
      <c r="M90">
        <f>'phase fraction'!R90</f>
        <v>1.5861571737563085E-2</v>
      </c>
      <c r="N90">
        <f>'phase fraction'!S90</f>
        <v>0</v>
      </c>
      <c r="O90">
        <f>'phase fraction'!T90</f>
        <v>0</v>
      </c>
      <c r="P90">
        <f>'phase fraction'!U90</f>
        <v>0</v>
      </c>
      <c r="S90">
        <f t="shared" si="2"/>
        <v>0</v>
      </c>
      <c r="T90">
        <f t="shared" si="3"/>
        <v>1</v>
      </c>
    </row>
    <row r="91" spans="1:20" x14ac:dyDescent="0.2">
      <c r="A91" t="str">
        <f>'phase fraction'!A91</f>
        <v>Moss-5185-t1-ps2A-c25-p2-masked</v>
      </c>
      <c r="B91" t="str">
        <f>'phase fraction'!C91</f>
        <v>g</v>
      </c>
      <c r="C91">
        <f>'raw phase counts ordered'!F95</f>
        <v>1387</v>
      </c>
      <c r="D91">
        <f>'phase fraction'!G91</f>
        <v>0</v>
      </c>
      <c r="E91">
        <f>'phase fraction'!H91</f>
        <v>0</v>
      </c>
      <c r="F91">
        <f>'phase fraction'!I91</f>
        <v>0</v>
      </c>
      <c r="G91">
        <f>'phase fraction'!J91</f>
        <v>0</v>
      </c>
      <c r="H91">
        <f>'phase fraction'!K91</f>
        <v>0</v>
      </c>
      <c r="I91">
        <f>'phase fraction'!L91</f>
        <v>0</v>
      </c>
      <c r="J91">
        <f>'phase fraction'!O91</f>
        <v>0</v>
      </c>
      <c r="K91">
        <f>'phase fraction'!P91</f>
        <v>0</v>
      </c>
      <c r="L91">
        <f>'phase fraction'!Q91+'phase fraction'!F91</f>
        <v>0.34174477289113192</v>
      </c>
      <c r="M91">
        <f>'phase fraction'!R91</f>
        <v>7.2098053352559477E-4</v>
      </c>
      <c r="N91">
        <f>'phase fraction'!S91</f>
        <v>0.65753424657534243</v>
      </c>
      <c r="O91">
        <f>'phase fraction'!T91</f>
        <v>0</v>
      </c>
      <c r="P91">
        <f>'phase fraction'!U91</f>
        <v>0</v>
      </c>
      <c r="S91">
        <f t="shared" si="2"/>
        <v>0.99927901946647435</v>
      </c>
      <c r="T91">
        <f t="shared" si="3"/>
        <v>7.2098053352559477E-4</v>
      </c>
    </row>
    <row r="92" spans="1:20" x14ac:dyDescent="0.2">
      <c r="A92" t="str">
        <f>'phase fraction'!A92</f>
        <v>Moss-5185-t1-ps2A-c25-p3-masked</v>
      </c>
      <c r="B92" t="str">
        <f>'phase fraction'!C92</f>
        <v>o</v>
      </c>
      <c r="C92">
        <f>'raw phase counts ordered'!F96</f>
        <v>1384</v>
      </c>
      <c r="D92">
        <f>'phase fraction'!G92</f>
        <v>0</v>
      </c>
      <c r="E92">
        <f>'phase fraction'!H92</f>
        <v>0</v>
      </c>
      <c r="F92">
        <f>'phase fraction'!I92</f>
        <v>0</v>
      </c>
      <c r="G92">
        <f>'phase fraction'!J92</f>
        <v>0</v>
      </c>
      <c r="H92">
        <f>'phase fraction'!K92</f>
        <v>0</v>
      </c>
      <c r="I92">
        <f>'phase fraction'!L92</f>
        <v>0</v>
      </c>
      <c r="J92">
        <f>'phase fraction'!O92</f>
        <v>0</v>
      </c>
      <c r="K92">
        <f>'phase fraction'!P92+'phase fraction'!R92</f>
        <v>1</v>
      </c>
      <c r="L92">
        <f>'phase fraction'!Q92</f>
        <v>0</v>
      </c>
      <c r="N92">
        <f>'phase fraction'!S92</f>
        <v>0</v>
      </c>
      <c r="O92">
        <f>'phase fraction'!T92</f>
        <v>0</v>
      </c>
      <c r="P92">
        <f>'phase fraction'!U92</f>
        <v>0</v>
      </c>
      <c r="S92">
        <f t="shared" si="2"/>
        <v>0</v>
      </c>
      <c r="T92">
        <f t="shared" si="3"/>
        <v>1</v>
      </c>
    </row>
    <row r="93" spans="1:20" x14ac:dyDescent="0.2">
      <c r="A93" t="str">
        <f>'phase fraction'!A93</f>
        <v>Moss-5185-t1-ps2A-c25-p4-masked</v>
      </c>
      <c r="B93" t="str">
        <f>'phase fraction'!C93</f>
        <v>x</v>
      </c>
      <c r="C93">
        <f>'raw phase counts ordered'!F97</f>
        <v>480</v>
      </c>
      <c r="D93">
        <f>'phase fraction'!G93</f>
        <v>0</v>
      </c>
      <c r="E93">
        <f>'phase fraction'!H93</f>
        <v>0</v>
      </c>
      <c r="F93">
        <f>'phase fraction'!I93</f>
        <v>0</v>
      </c>
      <c r="G93">
        <f>'phase fraction'!J93</f>
        <v>0</v>
      </c>
      <c r="H93">
        <f>'phase fraction'!K93</f>
        <v>0</v>
      </c>
      <c r="I93">
        <f>'phase fraction'!L93</f>
        <v>0</v>
      </c>
      <c r="J93">
        <f>'phase fraction'!O93</f>
        <v>0</v>
      </c>
      <c r="K93">
        <f>'phase fraction'!P93</f>
        <v>6.2500000000000003E-3</v>
      </c>
      <c r="L93">
        <f>'phase fraction'!Q93+'phase fraction'!F93</f>
        <v>0.18541666666666667</v>
      </c>
      <c r="M93">
        <f>'phase fraction'!R93</f>
        <v>0.11666666666666667</v>
      </c>
      <c r="N93">
        <f>'phase fraction'!S93</f>
        <v>0.68541666666666667</v>
      </c>
      <c r="O93">
        <f>'phase fraction'!T93</f>
        <v>6.2500000000000003E-3</v>
      </c>
      <c r="P93">
        <f>'phase fraction'!U93</f>
        <v>0</v>
      </c>
      <c r="S93">
        <f t="shared" si="2"/>
        <v>0.87708333333333333</v>
      </c>
      <c r="T93">
        <f t="shared" si="3"/>
        <v>0.12291666666666667</v>
      </c>
    </row>
    <row r="94" spans="1:20" x14ac:dyDescent="0.2">
      <c r="A94" t="str">
        <f>'phase fraction'!A94</f>
        <v>Moss-5185-t1-ps2A-c63-p1-masked</v>
      </c>
      <c r="B94" t="str">
        <f>'phase fraction'!C94</f>
        <v>o</v>
      </c>
      <c r="C94">
        <f>'raw phase counts ordered'!F98</f>
        <v>1075</v>
      </c>
      <c r="D94">
        <f>'phase fraction'!G94</f>
        <v>0</v>
      </c>
      <c r="E94">
        <f>'phase fraction'!H94</f>
        <v>0</v>
      </c>
      <c r="F94">
        <f>'phase fraction'!I94</f>
        <v>0</v>
      </c>
      <c r="G94">
        <f>'phase fraction'!J94</f>
        <v>0</v>
      </c>
      <c r="H94">
        <f>'phase fraction'!K94</f>
        <v>0</v>
      </c>
      <c r="I94">
        <f>'phase fraction'!L94</f>
        <v>0</v>
      </c>
      <c r="J94">
        <f>'phase fraction'!O94</f>
        <v>0</v>
      </c>
      <c r="K94">
        <f>'phase fraction'!P94+'phase fraction'!R94</f>
        <v>0.98883720930232566</v>
      </c>
      <c r="L94">
        <f>'phase fraction'!Q94</f>
        <v>1.0232558139534883E-2</v>
      </c>
      <c r="N94">
        <f>'phase fraction'!S94</f>
        <v>0</v>
      </c>
      <c r="O94">
        <f>'phase fraction'!T94</f>
        <v>0</v>
      </c>
      <c r="P94">
        <f>'phase fraction'!U94</f>
        <v>0</v>
      </c>
      <c r="S94">
        <f t="shared" si="2"/>
        <v>1.0232558139534883E-2</v>
      </c>
      <c r="T94">
        <f t="shared" si="3"/>
        <v>0.98883720930232566</v>
      </c>
    </row>
    <row r="95" spans="1:20" x14ac:dyDescent="0.2">
      <c r="A95" t="str">
        <f>'phase fraction'!A95</f>
        <v>Moss-5185-t1-ps2A-c63-p2-masked</v>
      </c>
      <c r="B95" t="str">
        <f>'phase fraction'!C95</f>
        <v>g</v>
      </c>
      <c r="C95">
        <f>'raw phase counts ordered'!F99</f>
        <v>1074</v>
      </c>
      <c r="D95">
        <f>'phase fraction'!G95</f>
        <v>0</v>
      </c>
      <c r="E95">
        <f>'phase fraction'!H95</f>
        <v>0</v>
      </c>
      <c r="F95">
        <f>'phase fraction'!I95</f>
        <v>0</v>
      </c>
      <c r="G95">
        <f>'phase fraction'!J95</f>
        <v>0</v>
      </c>
      <c r="H95">
        <f>'phase fraction'!K95</f>
        <v>0</v>
      </c>
      <c r="I95">
        <f>'phase fraction'!L95</f>
        <v>0</v>
      </c>
      <c r="J95">
        <f>'phase fraction'!O95</f>
        <v>0</v>
      </c>
      <c r="K95">
        <f>'phase fraction'!P95</f>
        <v>0</v>
      </c>
      <c r="L95">
        <f>'phase fraction'!Q95</f>
        <v>8.3798882681564244E-3</v>
      </c>
      <c r="M95">
        <f>'phase fraction'!R95</f>
        <v>0</v>
      </c>
      <c r="N95">
        <f>'phase fraction'!S95</f>
        <v>0.99162011173184361</v>
      </c>
      <c r="O95">
        <f>'phase fraction'!T95</f>
        <v>0</v>
      </c>
      <c r="P95">
        <f>'phase fraction'!U95</f>
        <v>0</v>
      </c>
      <c r="S95">
        <f t="shared" si="2"/>
        <v>1</v>
      </c>
      <c r="T95">
        <f t="shared" si="3"/>
        <v>0</v>
      </c>
    </row>
    <row r="96" spans="1:20" x14ac:dyDescent="0.2">
      <c r="A96" t="str">
        <f>'phase fraction'!A96</f>
        <v>Moss-5185-t1-ps2A-c37-p1-masked</v>
      </c>
      <c r="B96" t="str">
        <f>'phase fraction'!C96</f>
        <v>g</v>
      </c>
      <c r="C96">
        <f>'raw phase counts ordered'!F100</f>
        <v>1106</v>
      </c>
      <c r="D96">
        <f>'phase fraction'!G96</f>
        <v>0</v>
      </c>
      <c r="E96">
        <f>'phase fraction'!H96</f>
        <v>0</v>
      </c>
      <c r="F96">
        <f>'phase fraction'!I96</f>
        <v>0</v>
      </c>
      <c r="G96">
        <f>'phase fraction'!J96</f>
        <v>6.3291139240506333E-2</v>
      </c>
      <c r="H96">
        <f>'phase fraction'!K96</f>
        <v>0</v>
      </c>
      <c r="I96">
        <f>'phase fraction'!L96</f>
        <v>0</v>
      </c>
      <c r="J96">
        <f>'phase fraction'!O96</f>
        <v>0</v>
      </c>
      <c r="K96">
        <f>'phase fraction'!P96</f>
        <v>7.2332730560578659E-3</v>
      </c>
      <c r="L96">
        <f>'phase fraction'!Q96</f>
        <v>5.9674502712477394E-2</v>
      </c>
      <c r="M96">
        <f>'phase fraction'!R96</f>
        <v>9.0415913200723324E-4</v>
      </c>
      <c r="N96">
        <f>'phase fraction'!S96</f>
        <v>9.0415913200723331E-3</v>
      </c>
      <c r="O96">
        <f>'phase fraction'!T96+'phase fraction'!F96</f>
        <v>0.21880650994575043</v>
      </c>
      <c r="P96">
        <f>'phase fraction'!U96</f>
        <v>0.6410488245931284</v>
      </c>
      <c r="S96">
        <f t="shared" si="2"/>
        <v>0.9285714285714286</v>
      </c>
      <c r="T96">
        <f t="shared" si="3"/>
        <v>8.1374321880651E-3</v>
      </c>
    </row>
    <row r="97" spans="1:20" x14ac:dyDescent="0.2">
      <c r="A97" t="str">
        <f>'phase fraction'!A97</f>
        <v>Moss-5185-t1-ps2A-c37-p2-masked</v>
      </c>
      <c r="B97" t="str">
        <f>'phase fraction'!C97</f>
        <v>x</v>
      </c>
      <c r="C97">
        <f>'raw phase counts ordered'!F101</f>
        <v>1112</v>
      </c>
      <c r="D97">
        <f>'phase fraction'!G97+'phase fraction'!F97</f>
        <v>8.4532374100719426E-2</v>
      </c>
      <c r="E97">
        <f>'phase fraction'!H97</f>
        <v>8.9928057553956839E-4</v>
      </c>
      <c r="F97">
        <f>'phase fraction'!I97</f>
        <v>0</v>
      </c>
      <c r="G97">
        <f>'phase fraction'!J97</f>
        <v>0</v>
      </c>
      <c r="H97">
        <f>'phase fraction'!K97</f>
        <v>0</v>
      </c>
      <c r="I97">
        <f>'phase fraction'!L97</f>
        <v>0</v>
      </c>
      <c r="J97">
        <f>'phase fraction'!O97</f>
        <v>0</v>
      </c>
      <c r="K97">
        <f>'phase fraction'!P97</f>
        <v>7.1942446043165464E-2</v>
      </c>
      <c r="L97">
        <f>'phase fraction'!Q97</f>
        <v>9.0827338129496407E-2</v>
      </c>
      <c r="M97">
        <f>'phase fraction'!R97</f>
        <v>0.16906474820143885</v>
      </c>
      <c r="N97">
        <f>'phase fraction'!S97</f>
        <v>0.4694244604316547</v>
      </c>
      <c r="O97">
        <f>'phase fraction'!T97</f>
        <v>0</v>
      </c>
      <c r="P97">
        <f>'phase fraction'!U97</f>
        <v>0.11330935251798561</v>
      </c>
      <c r="S97">
        <f t="shared" si="2"/>
        <v>0.75809352517985618</v>
      </c>
      <c r="T97">
        <f t="shared" si="3"/>
        <v>0.24100719424460432</v>
      </c>
    </row>
    <row r="98" spans="1:20" x14ac:dyDescent="0.2">
      <c r="A98" t="str">
        <f>'phase fraction'!A98</f>
        <v>Moss-5185-t1-ps2A-c37-p3-masked</v>
      </c>
      <c r="B98" t="str">
        <f>'phase fraction'!C98</f>
        <v>x</v>
      </c>
      <c r="C98">
        <f>'raw phase counts ordered'!F102</f>
        <v>1113</v>
      </c>
      <c r="D98">
        <f>'phase fraction'!G98</f>
        <v>0</v>
      </c>
      <c r="E98">
        <f>'phase fraction'!H98</f>
        <v>0</v>
      </c>
      <c r="F98">
        <f>'phase fraction'!I98</f>
        <v>0</v>
      </c>
      <c r="G98">
        <f>'phase fraction'!J98</f>
        <v>0</v>
      </c>
      <c r="H98">
        <f>'phase fraction'!K98</f>
        <v>0</v>
      </c>
      <c r="I98">
        <f>'phase fraction'!L98</f>
        <v>0</v>
      </c>
      <c r="J98">
        <f>'phase fraction'!O98</f>
        <v>0</v>
      </c>
      <c r="K98">
        <f>'phase fraction'!P98</f>
        <v>0.40970350404312667</v>
      </c>
      <c r="L98">
        <f>'phase fraction'!Q98+'phase fraction'!F98</f>
        <v>8.3557951482479784E-2</v>
      </c>
      <c r="M98">
        <f>'phase fraction'!R98</f>
        <v>0.22282120395327942</v>
      </c>
      <c r="N98">
        <f>'phase fraction'!S98</f>
        <v>0.26684636118598382</v>
      </c>
      <c r="O98">
        <f>'phase fraction'!T98</f>
        <v>0</v>
      </c>
      <c r="P98">
        <f>'phase fraction'!U98</f>
        <v>1.7070979335130278E-2</v>
      </c>
      <c r="S98">
        <f t="shared" si="2"/>
        <v>0.36747529200359391</v>
      </c>
      <c r="T98">
        <f t="shared" si="3"/>
        <v>0.63252470799640603</v>
      </c>
    </row>
    <row r="99" spans="1:20" x14ac:dyDescent="0.2">
      <c r="A99" t="str">
        <f>'phase fraction'!A99</f>
        <v>Moss-5185-t1-ps2A-c11-p1-masked</v>
      </c>
      <c r="B99" t="str">
        <f>'phase fraction'!C99</f>
        <v>c</v>
      </c>
      <c r="C99">
        <f>'raw phase counts ordered'!F103</f>
        <v>1216</v>
      </c>
      <c r="D99">
        <f>'phase fraction'!G99</f>
        <v>0</v>
      </c>
      <c r="E99">
        <f>'phase fraction'!H99</f>
        <v>0</v>
      </c>
      <c r="F99">
        <f>'phase fraction'!I99</f>
        <v>0</v>
      </c>
      <c r="G99">
        <f>'phase fraction'!J99</f>
        <v>0.21052631578947367</v>
      </c>
      <c r="H99">
        <f>'phase fraction'!K99</f>
        <v>0</v>
      </c>
      <c r="I99">
        <f>'phase fraction'!L99</f>
        <v>0</v>
      </c>
      <c r="J99">
        <f>'phase fraction'!O99</f>
        <v>0</v>
      </c>
      <c r="K99">
        <f>'phase fraction'!P99</f>
        <v>0</v>
      </c>
      <c r="L99">
        <f>'phase fraction'!Q99</f>
        <v>6.1677631578947366E-2</v>
      </c>
      <c r="M99">
        <f>'phase fraction'!R99</f>
        <v>0</v>
      </c>
      <c r="N99">
        <f>'phase fraction'!S99</f>
        <v>6.5789473684210523E-3</v>
      </c>
      <c r="O99">
        <f>'phase fraction'!T99</f>
        <v>6.5789473684210523E-3</v>
      </c>
      <c r="P99">
        <f>'phase fraction'!U99</f>
        <v>0.16940789473684212</v>
      </c>
      <c r="Q99">
        <f>'phase fraction'!F99</f>
        <v>0.54523026315789469</v>
      </c>
      <c r="S99">
        <f t="shared" si="2"/>
        <v>0.24424342105263158</v>
      </c>
      <c r="T99">
        <f t="shared" si="3"/>
        <v>0</v>
      </c>
    </row>
    <row r="100" spans="1:20" x14ac:dyDescent="0.2">
      <c r="A100">
        <f>'phase fraction'!A100</f>
        <v>0</v>
      </c>
      <c r="B100">
        <f>'phase fraction'!C100</f>
        <v>0</v>
      </c>
      <c r="C100">
        <f>'raw phase counts ordered'!F104</f>
        <v>0</v>
      </c>
      <c r="D100" t="e">
        <f>'phase fraction'!G100</f>
        <v>#DIV/0!</v>
      </c>
      <c r="E100" t="e">
        <f>'phase fraction'!H100</f>
        <v>#DIV/0!</v>
      </c>
      <c r="F100" t="e">
        <f>'phase fraction'!I100</f>
        <v>#DIV/0!</v>
      </c>
      <c r="G100" t="e">
        <f>'phase fraction'!J100</f>
        <v>#DIV/0!</v>
      </c>
      <c r="H100" t="e">
        <f>'phase fraction'!K100</f>
        <v>#DIV/0!</v>
      </c>
      <c r="I100" t="e">
        <f>'phase fraction'!L100</f>
        <v>#DIV/0!</v>
      </c>
      <c r="J100" t="e">
        <f>'phase fraction'!O100</f>
        <v>#DIV/0!</v>
      </c>
      <c r="K100" t="e">
        <f>'phase fraction'!P100</f>
        <v>#DIV/0!</v>
      </c>
      <c r="L100" t="e">
        <f>'phase fraction'!Q100</f>
        <v>#DIV/0!</v>
      </c>
      <c r="M100" t="e">
        <f>'phase fraction'!R100</f>
        <v>#DIV/0!</v>
      </c>
      <c r="N100" t="e">
        <f>'phase fraction'!S100</f>
        <v>#DIV/0!</v>
      </c>
      <c r="O100" t="e">
        <f>'phase fraction'!T100</f>
        <v>#DIV/0!</v>
      </c>
      <c r="P100" t="e">
        <f>'phase fraction'!U100</f>
        <v>#DIV/0!</v>
      </c>
      <c r="S100" t="e">
        <f t="shared" si="2"/>
        <v>#DIV/0!</v>
      </c>
      <c r="T100" t="e">
        <f t="shared" si="3"/>
        <v>#DIV/0!</v>
      </c>
    </row>
    <row r="101" spans="1:20" x14ac:dyDescent="0.2">
      <c r="A101" t="str">
        <f>'phase fraction'!A101</f>
        <v>Moss-5185-t1-ps2A-c11-p2-masked</v>
      </c>
      <c r="B101" t="str">
        <f>'phase fraction'!C101</f>
        <v>c</v>
      </c>
      <c r="C101">
        <f>'raw phase counts ordered'!F105</f>
        <v>1222</v>
      </c>
      <c r="D101">
        <f>'phase fraction'!G101</f>
        <v>1.6366612111292963E-3</v>
      </c>
      <c r="E101">
        <f>'phase fraction'!H101</f>
        <v>0</v>
      </c>
      <c r="F101">
        <f>'phase fraction'!I101</f>
        <v>0</v>
      </c>
      <c r="G101">
        <f>'phase fraction'!J101</f>
        <v>0.43617021276595747</v>
      </c>
      <c r="H101">
        <f>'phase fraction'!K101</f>
        <v>0</v>
      </c>
      <c r="I101">
        <f>'phase fraction'!L101</f>
        <v>0</v>
      </c>
      <c r="J101">
        <f>'phase fraction'!O101</f>
        <v>0</v>
      </c>
      <c r="K101">
        <f>'phase fraction'!P101</f>
        <v>0</v>
      </c>
      <c r="L101">
        <f>'phase fraction'!Q101</f>
        <v>2.2913256955810146E-2</v>
      </c>
      <c r="M101">
        <f>'phase fraction'!R101</f>
        <v>0</v>
      </c>
      <c r="N101">
        <f>'phase fraction'!S101</f>
        <v>4.0916530278232409E-3</v>
      </c>
      <c r="O101">
        <f>'phase fraction'!T101</f>
        <v>0.10474631751227496</v>
      </c>
      <c r="P101">
        <f>'phase fraction'!U101</f>
        <v>0.18412438625204583</v>
      </c>
      <c r="Q101">
        <f>'phase fraction'!F101</f>
        <v>0.24631751227495907</v>
      </c>
      <c r="S101">
        <f t="shared" si="2"/>
        <v>0.31751227495908346</v>
      </c>
      <c r="T101">
        <f t="shared" si="3"/>
        <v>0</v>
      </c>
    </row>
    <row r="102" spans="1:20" x14ac:dyDescent="0.2">
      <c r="A102" t="str">
        <f>'phase fraction'!A102</f>
        <v>Moss-5185-t1-ps2A-c8-p1-masked</v>
      </c>
      <c r="B102" t="str">
        <f>'phase fraction'!C102</f>
        <v>c</v>
      </c>
      <c r="C102">
        <f>'raw phase counts ordered'!F106</f>
        <v>1452</v>
      </c>
      <c r="D102">
        <f>'phase fraction'!G102</f>
        <v>6.8870523415977963E-4</v>
      </c>
      <c r="E102">
        <f>'phase fraction'!H102</f>
        <v>0</v>
      </c>
      <c r="F102">
        <f>'phase fraction'!I102</f>
        <v>0</v>
      </c>
      <c r="G102">
        <f>'phase fraction'!J102</f>
        <v>8.9531680440771352E-2</v>
      </c>
      <c r="H102">
        <f>'phase fraction'!K102</f>
        <v>0</v>
      </c>
      <c r="I102">
        <f>'phase fraction'!L102</f>
        <v>2.0661157024793389E-3</v>
      </c>
      <c r="J102">
        <f>'phase fraction'!O102</f>
        <v>0</v>
      </c>
      <c r="K102">
        <f>'phase fraction'!P102</f>
        <v>0</v>
      </c>
      <c r="L102">
        <f>'phase fraction'!Q102</f>
        <v>1.5151515151515152E-2</v>
      </c>
      <c r="M102">
        <f>'phase fraction'!R102</f>
        <v>0</v>
      </c>
      <c r="N102">
        <f>'phase fraction'!S102</f>
        <v>4.8209366391184574E-3</v>
      </c>
      <c r="O102">
        <f>'phase fraction'!T102</f>
        <v>3.4435261707988982E-3</v>
      </c>
      <c r="P102">
        <f>'phase fraction'!U102</f>
        <v>0.22727272727272727</v>
      </c>
      <c r="Q102">
        <f>'phase fraction'!F102</f>
        <v>0.65702479338842978</v>
      </c>
      <c r="S102">
        <f t="shared" si="2"/>
        <v>0.25137741046831957</v>
      </c>
      <c r="T102">
        <f t="shared" si="3"/>
        <v>0</v>
      </c>
    </row>
    <row r="103" spans="1:20" x14ac:dyDescent="0.2">
      <c r="A103" t="str">
        <f>'phase fraction'!A103</f>
        <v>Moss-5185-t1-ps2A-c42-p1-masked</v>
      </c>
      <c r="B103" t="str">
        <f>'phase fraction'!C103</f>
        <v>p</v>
      </c>
      <c r="C103">
        <f>'raw phase counts ordered'!F107</f>
        <v>1221</v>
      </c>
      <c r="D103">
        <f>'phase fraction'!G103</f>
        <v>0</v>
      </c>
      <c r="E103">
        <f>'phase fraction'!H103</f>
        <v>0</v>
      </c>
      <c r="F103">
        <f>'phase fraction'!I103</f>
        <v>0</v>
      </c>
      <c r="G103">
        <f>'phase fraction'!J103</f>
        <v>0</v>
      </c>
      <c r="H103">
        <f>'phase fraction'!K103</f>
        <v>0</v>
      </c>
      <c r="I103">
        <f>'phase fraction'!L103</f>
        <v>0</v>
      </c>
      <c r="J103">
        <f>'phase fraction'!O103</f>
        <v>0</v>
      </c>
      <c r="K103">
        <f>'phase fraction'!P103</f>
        <v>3.2760032760032762E-3</v>
      </c>
      <c r="L103">
        <f>'phase fraction'!Q103</f>
        <v>1.3923013923013924E-2</v>
      </c>
      <c r="M103">
        <f>'phase fraction'!R103</f>
        <v>0.96150696150696147</v>
      </c>
      <c r="N103">
        <f>'phase fraction'!S103</f>
        <v>2.0475020475020474E-2</v>
      </c>
      <c r="O103">
        <f>'phase fraction'!T103</f>
        <v>0</v>
      </c>
      <c r="P103">
        <f>'phase fraction'!U103</f>
        <v>0</v>
      </c>
      <c r="S103">
        <f t="shared" si="2"/>
        <v>3.4398034398034398E-2</v>
      </c>
      <c r="T103">
        <f t="shared" si="3"/>
        <v>0.96478296478296477</v>
      </c>
    </row>
    <row r="104" spans="1:20" x14ac:dyDescent="0.2">
      <c r="A104" t="str">
        <f>'phase fraction'!A104</f>
        <v>Moss-5185-t1-ps2A-c42-p2-masked</v>
      </c>
      <c r="B104" t="str">
        <f>'phase fraction'!C104</f>
        <v>g</v>
      </c>
      <c r="C104">
        <f>'raw phase counts ordered'!F108</f>
        <v>481</v>
      </c>
      <c r="D104">
        <f>'phase fraction'!G104</f>
        <v>0</v>
      </c>
      <c r="E104">
        <f>'phase fraction'!H104</f>
        <v>0</v>
      </c>
      <c r="F104">
        <f>'phase fraction'!I104</f>
        <v>0</v>
      </c>
      <c r="G104">
        <f>'phase fraction'!J104</f>
        <v>0</v>
      </c>
      <c r="H104">
        <f>'phase fraction'!K104</f>
        <v>0</v>
      </c>
      <c r="I104">
        <f>'phase fraction'!L104</f>
        <v>0</v>
      </c>
      <c r="J104">
        <f>'phase fraction'!O104</f>
        <v>0</v>
      </c>
      <c r="K104">
        <f>'phase fraction'!P104</f>
        <v>0</v>
      </c>
      <c r="L104">
        <f>'phase fraction'!Q104+'phase fraction'!F104</f>
        <v>0.64449064449064453</v>
      </c>
      <c r="M104">
        <f>'phase fraction'!R104</f>
        <v>0</v>
      </c>
      <c r="N104">
        <f>'phase fraction'!S104</f>
        <v>0.16632016632016633</v>
      </c>
      <c r="O104">
        <f>'phase fraction'!T104</f>
        <v>0</v>
      </c>
      <c r="P104">
        <f>'phase fraction'!U104</f>
        <v>0.1891891891891892</v>
      </c>
      <c r="S104">
        <f t="shared" si="2"/>
        <v>1</v>
      </c>
      <c r="T104">
        <f t="shared" si="3"/>
        <v>0</v>
      </c>
    </row>
    <row r="105" spans="1:20" x14ac:dyDescent="0.2">
      <c r="A105" t="str">
        <f>'phase fraction'!A105</f>
        <v>Moss-5185-t1-ps2A-c58-p1-masked</v>
      </c>
      <c r="B105" t="str">
        <f>'phase fraction'!C105</f>
        <v>o</v>
      </c>
      <c r="C105">
        <f>'raw phase counts ordered'!F109</f>
        <v>1283</v>
      </c>
      <c r="D105">
        <f>'phase fraction'!G105</f>
        <v>0</v>
      </c>
      <c r="E105">
        <f>'phase fraction'!H105</f>
        <v>0</v>
      </c>
      <c r="F105">
        <f>'phase fraction'!I105</f>
        <v>0</v>
      </c>
      <c r="G105">
        <f>'phase fraction'!J105</f>
        <v>3.1176929072486361E-3</v>
      </c>
      <c r="H105">
        <f>'phase fraction'!K105</f>
        <v>0</v>
      </c>
      <c r="I105">
        <f>'phase fraction'!L105</f>
        <v>0</v>
      </c>
      <c r="J105">
        <f>'phase fraction'!O105</f>
        <v>0</v>
      </c>
      <c r="K105">
        <f>'phase fraction'!P105</f>
        <v>0.99688230709275139</v>
      </c>
      <c r="L105">
        <f>'phase fraction'!Q105</f>
        <v>0</v>
      </c>
      <c r="M105">
        <f>'phase fraction'!R105</f>
        <v>0</v>
      </c>
      <c r="N105">
        <f>'phase fraction'!S105</f>
        <v>0</v>
      </c>
      <c r="O105">
        <f>'phase fraction'!T105</f>
        <v>0</v>
      </c>
      <c r="P105">
        <f>'phase fraction'!U105</f>
        <v>0</v>
      </c>
      <c r="S105">
        <f t="shared" si="2"/>
        <v>0</v>
      </c>
      <c r="T105">
        <f t="shared" si="3"/>
        <v>0.99688230709275139</v>
      </c>
    </row>
    <row r="106" spans="1:20" x14ac:dyDescent="0.2">
      <c r="A106" t="str">
        <f>'phase fraction'!A106</f>
        <v>Moss-5185-t1-ps2A-c58-p2-masked</v>
      </c>
      <c r="B106" t="str">
        <f>'phase fraction'!C106</f>
        <v>g</v>
      </c>
      <c r="C106">
        <f>'raw phase counts ordered'!F110</f>
        <v>416</v>
      </c>
      <c r="D106">
        <f>'phase fraction'!G106</f>
        <v>0</v>
      </c>
      <c r="E106">
        <f>'phase fraction'!H106</f>
        <v>0</v>
      </c>
      <c r="F106">
        <f>'phase fraction'!I106</f>
        <v>0</v>
      </c>
      <c r="G106">
        <f>'phase fraction'!J106</f>
        <v>0</v>
      </c>
      <c r="H106">
        <f>'phase fraction'!K106</f>
        <v>0</v>
      </c>
      <c r="I106">
        <f>'phase fraction'!L106</f>
        <v>0</v>
      </c>
      <c r="J106">
        <f>'phase fraction'!O106</f>
        <v>0</v>
      </c>
      <c r="K106">
        <f>'phase fraction'!P106</f>
        <v>0</v>
      </c>
      <c r="L106">
        <f>'phase fraction'!Q106+'phase fraction'!F106</f>
        <v>0.72355769230769229</v>
      </c>
      <c r="M106">
        <f>'phase fraction'!R106</f>
        <v>0</v>
      </c>
      <c r="N106">
        <f>'phase fraction'!S106</f>
        <v>0.27644230769230771</v>
      </c>
      <c r="O106">
        <f>'phase fraction'!T106</f>
        <v>0</v>
      </c>
      <c r="P106">
        <f>'phase fraction'!U106</f>
        <v>0</v>
      </c>
      <c r="S106">
        <f t="shared" si="2"/>
        <v>1</v>
      </c>
      <c r="T106">
        <f t="shared" si="3"/>
        <v>0</v>
      </c>
    </row>
    <row r="107" spans="1:20" x14ac:dyDescent="0.2">
      <c r="A107" t="str">
        <f>'phase fraction'!A107</f>
        <v>Moss-5185-t1-ps2A-c57-p1-masked</v>
      </c>
      <c r="B107" t="str">
        <f>'phase fraction'!C107</f>
        <v>g</v>
      </c>
      <c r="C107">
        <f>'raw phase counts ordered'!F111</f>
        <v>1156</v>
      </c>
      <c r="D107">
        <f>'phase fraction'!G107</f>
        <v>0</v>
      </c>
      <c r="E107">
        <f>'phase fraction'!H107</f>
        <v>0</v>
      </c>
      <c r="F107">
        <f>'phase fraction'!I107</f>
        <v>0</v>
      </c>
      <c r="G107">
        <f>'phase fraction'!J107</f>
        <v>0</v>
      </c>
      <c r="H107">
        <f>'phase fraction'!K107</f>
        <v>0</v>
      </c>
      <c r="I107">
        <f>'phase fraction'!L107</f>
        <v>0</v>
      </c>
      <c r="J107">
        <f>'phase fraction'!O107</f>
        <v>0</v>
      </c>
      <c r="K107">
        <f>'phase fraction'!P107</f>
        <v>0</v>
      </c>
      <c r="L107">
        <f>'phase fraction'!Q107+'phase fraction'!F107</f>
        <v>0.36937716262975778</v>
      </c>
      <c r="M107">
        <f>'phase fraction'!R107</f>
        <v>1.5570934256055362E-2</v>
      </c>
      <c r="N107">
        <f>'phase fraction'!S107</f>
        <v>0.42128027681660901</v>
      </c>
      <c r="O107">
        <f>'phase fraction'!T107</f>
        <v>0</v>
      </c>
      <c r="P107">
        <f>'phase fraction'!U107</f>
        <v>0.19377162629757785</v>
      </c>
      <c r="S107">
        <f t="shared" si="2"/>
        <v>0.98442906574394462</v>
      </c>
      <c r="T107">
        <f t="shared" si="3"/>
        <v>1.5570934256055362E-2</v>
      </c>
    </row>
    <row r="108" spans="1:20" x14ac:dyDescent="0.2">
      <c r="A108" t="str">
        <f>'phase fraction'!A108</f>
        <v>Moss-5185-t1-ps2A-c57-p2-masked</v>
      </c>
      <c r="B108" t="str">
        <f>'phase fraction'!C108</f>
        <v>o</v>
      </c>
      <c r="C108">
        <f>'raw phase counts ordered'!F112</f>
        <v>1156</v>
      </c>
      <c r="D108">
        <f>'phase fraction'!G108</f>
        <v>0</v>
      </c>
      <c r="E108">
        <f>'phase fraction'!H108</f>
        <v>0</v>
      </c>
      <c r="F108">
        <f>'phase fraction'!I108</f>
        <v>0</v>
      </c>
      <c r="G108">
        <f>'phase fraction'!J108</f>
        <v>0</v>
      </c>
      <c r="H108">
        <f>'phase fraction'!K108</f>
        <v>0</v>
      </c>
      <c r="I108">
        <f>'phase fraction'!L108</f>
        <v>0</v>
      </c>
      <c r="J108">
        <f>'phase fraction'!O108</f>
        <v>0</v>
      </c>
      <c r="K108">
        <f>'phase fraction'!P108</f>
        <v>6.0553633217993079E-3</v>
      </c>
      <c r="L108">
        <f>'phase fraction'!Q108</f>
        <v>7.7854671280276816E-2</v>
      </c>
      <c r="M108">
        <f>'phase fraction'!R108</f>
        <v>0.86678200692041518</v>
      </c>
      <c r="N108">
        <f>'phase fraction'!S108</f>
        <v>3.0276816608996539E-2</v>
      </c>
      <c r="O108">
        <f>'phase fraction'!T108</f>
        <v>0</v>
      </c>
      <c r="P108">
        <f>'phase fraction'!U108</f>
        <v>7.7854671280276812E-3</v>
      </c>
      <c r="S108">
        <f t="shared" si="2"/>
        <v>0.11591695501730102</v>
      </c>
      <c r="T108">
        <f t="shared" si="3"/>
        <v>0.87283737024221453</v>
      </c>
    </row>
    <row r="109" spans="1:20" x14ac:dyDescent="0.2">
      <c r="A109" t="str">
        <f>'phase fraction'!A109</f>
        <v>Moss-5185-t1-ps2A-c65-p1-masked</v>
      </c>
      <c r="B109" t="str">
        <f>'phase fraction'!C109</f>
        <v>o</v>
      </c>
      <c r="C109">
        <f>'raw phase counts ordered'!F113</f>
        <v>1327</v>
      </c>
      <c r="D109">
        <f>'phase fraction'!G109</f>
        <v>5.2750565184626974E-3</v>
      </c>
      <c r="E109">
        <f>'phase fraction'!H109</f>
        <v>0</v>
      </c>
      <c r="F109">
        <f>'phase fraction'!I109</f>
        <v>0</v>
      </c>
      <c r="G109">
        <f>'phase fraction'!J109</f>
        <v>0</v>
      </c>
      <c r="H109">
        <f>'phase fraction'!K109</f>
        <v>0</v>
      </c>
      <c r="I109">
        <f>'phase fraction'!L109</f>
        <v>0</v>
      </c>
      <c r="J109">
        <f>'phase fraction'!O109</f>
        <v>0</v>
      </c>
      <c r="K109">
        <f>'phase fraction'!P109</f>
        <v>0.99246420497362475</v>
      </c>
      <c r="L109">
        <f>'phase fraction'!Q109</f>
        <v>0</v>
      </c>
      <c r="M109">
        <f>'phase fraction'!R109</f>
        <v>2.2607385079125848E-3</v>
      </c>
      <c r="N109">
        <f>'phase fraction'!S109</f>
        <v>0</v>
      </c>
      <c r="O109">
        <f>'phase fraction'!T109</f>
        <v>0</v>
      </c>
      <c r="P109">
        <f>'phase fraction'!U109</f>
        <v>0</v>
      </c>
      <c r="S109">
        <f t="shared" si="2"/>
        <v>5.2750565184626974E-3</v>
      </c>
      <c r="T109">
        <f t="shared" si="3"/>
        <v>0.99472494348153728</v>
      </c>
    </row>
    <row r="110" spans="1:20" x14ac:dyDescent="0.2">
      <c r="A110" t="str">
        <f>'phase fraction'!A110</f>
        <v>Moss-5185-t1-ps2A-c65-p2-masked</v>
      </c>
      <c r="B110" t="str">
        <f>'phase fraction'!C110</f>
        <v>x</v>
      </c>
      <c r="C110">
        <f>'raw phase counts ordered'!F114</f>
        <v>1258</v>
      </c>
      <c r="D110">
        <f>'phase fraction'!G110</f>
        <v>0</v>
      </c>
      <c r="E110">
        <f>'phase fraction'!H110</f>
        <v>0</v>
      </c>
      <c r="F110">
        <f>'phase fraction'!I110</f>
        <v>0</v>
      </c>
      <c r="G110">
        <f>'phase fraction'!J110</f>
        <v>7.9491255961844191E-3</v>
      </c>
      <c r="H110">
        <f>'phase fraction'!K110</f>
        <v>0</v>
      </c>
      <c r="I110">
        <f>'phase fraction'!L110</f>
        <v>0</v>
      </c>
      <c r="J110">
        <f>'phase fraction'!O110</f>
        <v>0</v>
      </c>
      <c r="K110">
        <f>'phase fraction'!P110</f>
        <v>0.24880763116057233</v>
      </c>
      <c r="L110">
        <f>'phase fraction'!Q110+'phase fraction'!F110</f>
        <v>0.21144674085850557</v>
      </c>
      <c r="M110">
        <f>'phase fraction'!R110</f>
        <v>7.6311605723370424E-2</v>
      </c>
      <c r="N110">
        <f>'phase fraction'!S110</f>
        <v>0.26311605723370429</v>
      </c>
      <c r="O110">
        <f>'phase fraction'!T110</f>
        <v>0</v>
      </c>
      <c r="P110">
        <f>'phase fraction'!U110</f>
        <v>0.19236883942766295</v>
      </c>
      <c r="S110">
        <f t="shared" si="2"/>
        <v>0.66693163751987283</v>
      </c>
      <c r="T110">
        <f t="shared" si="3"/>
        <v>0.32511923688394273</v>
      </c>
    </row>
    <row r="111" spans="1:20" x14ac:dyDescent="0.2">
      <c r="A111" t="str">
        <f>'phase fraction'!A111</f>
        <v>Moss-5185-t1-ps2A-c65-p3-masked</v>
      </c>
      <c r="B111">
        <f>'phase fraction'!C111</f>
        <v>0</v>
      </c>
      <c r="C111">
        <f>'raw phase counts ordered'!F115</f>
        <v>610</v>
      </c>
      <c r="D111">
        <f>'phase fraction'!G111</f>
        <v>0.18524590163934426</v>
      </c>
      <c r="E111">
        <f>'phase fraction'!H111</f>
        <v>0.78196721311475414</v>
      </c>
      <c r="F111">
        <f>'phase fraction'!I111</f>
        <v>0</v>
      </c>
      <c r="G111">
        <f>'phase fraction'!J111</f>
        <v>0</v>
      </c>
      <c r="H111">
        <f>'phase fraction'!K111</f>
        <v>0</v>
      </c>
      <c r="I111">
        <f>'phase fraction'!L111</f>
        <v>0</v>
      </c>
      <c r="J111">
        <f>'phase fraction'!O111</f>
        <v>0</v>
      </c>
      <c r="K111">
        <f>'phase fraction'!P111</f>
        <v>0</v>
      </c>
      <c r="L111">
        <f>'phase fraction'!Q111</f>
        <v>0</v>
      </c>
      <c r="M111">
        <f>'phase fraction'!R111</f>
        <v>0</v>
      </c>
      <c r="N111">
        <f>'phase fraction'!S111</f>
        <v>0</v>
      </c>
      <c r="O111">
        <f>'phase fraction'!T111</f>
        <v>2.9508196721311476E-2</v>
      </c>
      <c r="P111">
        <f>'phase fraction'!U111</f>
        <v>0</v>
      </c>
      <c r="S111">
        <f t="shared" si="2"/>
        <v>0.21475409836065573</v>
      </c>
      <c r="T111">
        <f t="shared" si="3"/>
        <v>0</v>
      </c>
    </row>
    <row r="112" spans="1:20" x14ac:dyDescent="0.2">
      <c r="A112" t="str">
        <f>'phase fraction'!A112</f>
        <v>Moss-5185-t1-ps2A-c26b-p1-masked</v>
      </c>
      <c r="B112" t="str">
        <f>'phase fraction'!C112</f>
        <v>p</v>
      </c>
      <c r="C112">
        <f>'raw phase counts ordered'!F116</f>
        <v>1250</v>
      </c>
      <c r="D112">
        <f>'phase fraction'!G112</f>
        <v>0</v>
      </c>
      <c r="E112">
        <f>'phase fraction'!H112</f>
        <v>0</v>
      </c>
      <c r="F112">
        <f>'phase fraction'!I112</f>
        <v>0</v>
      </c>
      <c r="G112">
        <f>'phase fraction'!J112</f>
        <v>0</v>
      </c>
      <c r="H112">
        <f>'phase fraction'!K112</f>
        <v>0</v>
      </c>
      <c r="I112">
        <f>'phase fraction'!L112</f>
        <v>0</v>
      </c>
      <c r="J112">
        <f>'phase fraction'!O112</f>
        <v>0</v>
      </c>
      <c r="K112">
        <f>'phase fraction'!P112</f>
        <v>4.0000000000000001E-3</v>
      </c>
      <c r="L112">
        <f>'phase fraction'!Q112</f>
        <v>0</v>
      </c>
      <c r="M112">
        <f>'phase fraction'!R112</f>
        <v>0.99519999999999997</v>
      </c>
      <c r="N112">
        <f>'phase fraction'!S112</f>
        <v>8.0000000000000004E-4</v>
      </c>
      <c r="O112">
        <f>'phase fraction'!T112</f>
        <v>0</v>
      </c>
      <c r="P112">
        <f>'phase fraction'!U112</f>
        <v>0</v>
      </c>
      <c r="S112">
        <f t="shared" si="2"/>
        <v>8.0000000000000004E-4</v>
      </c>
      <c r="T112">
        <f t="shared" si="3"/>
        <v>0.99919999999999998</v>
      </c>
    </row>
    <row r="113" spans="1:20" x14ac:dyDescent="0.2">
      <c r="A113" t="str">
        <f>'phase fraction'!A113</f>
        <v>Moss-5185-t1-ps2A-c26b-p2-masked</v>
      </c>
      <c r="B113" t="str">
        <f>'phase fraction'!C113</f>
        <v>g</v>
      </c>
      <c r="C113">
        <f>'raw phase counts ordered'!F117</f>
        <v>1251</v>
      </c>
      <c r="D113">
        <f>'phase fraction'!G113</f>
        <v>0</v>
      </c>
      <c r="E113">
        <f>'phase fraction'!H113</f>
        <v>0</v>
      </c>
      <c r="F113">
        <f>'phase fraction'!I113</f>
        <v>0</v>
      </c>
      <c r="G113">
        <f>'phase fraction'!J113</f>
        <v>0</v>
      </c>
      <c r="H113">
        <f>'phase fraction'!K113</f>
        <v>0</v>
      </c>
      <c r="I113">
        <f>'phase fraction'!L113</f>
        <v>0</v>
      </c>
      <c r="J113">
        <f>'phase fraction'!O113</f>
        <v>0</v>
      </c>
      <c r="K113">
        <f>'phase fraction'!P113</f>
        <v>0</v>
      </c>
      <c r="L113">
        <f>'phase fraction'!Q113</f>
        <v>0.79296562749800159</v>
      </c>
      <c r="M113">
        <f>'phase fraction'!R113</f>
        <v>0</v>
      </c>
      <c r="N113">
        <f>'phase fraction'!S113</f>
        <v>7.993605115907274E-4</v>
      </c>
      <c r="O113">
        <f>'phase fraction'!T113</f>
        <v>0</v>
      </c>
      <c r="P113">
        <f>'phase fraction'!U113</f>
        <v>0</v>
      </c>
      <c r="S113">
        <f t="shared" si="2"/>
        <v>0.79376498800959228</v>
      </c>
      <c r="T113">
        <f t="shared" si="3"/>
        <v>0</v>
      </c>
    </row>
    <row r="114" spans="1:20" x14ac:dyDescent="0.2">
      <c r="A114" t="str">
        <f>'phase fraction'!A114</f>
        <v>Moss-5185-t1-ps2A-c26a-p3-masked</v>
      </c>
      <c r="B114" t="str">
        <f>'phase fraction'!C114</f>
        <v>c</v>
      </c>
      <c r="C114">
        <f>'raw phase counts ordered'!F118</f>
        <v>1249</v>
      </c>
      <c r="D114">
        <f>'phase fraction'!G114</f>
        <v>4.0032025620496394E-3</v>
      </c>
      <c r="E114">
        <f>'phase fraction'!H114</f>
        <v>0</v>
      </c>
      <c r="F114">
        <f>'phase fraction'!I114</f>
        <v>0</v>
      </c>
      <c r="G114">
        <f>'phase fraction'!J114</f>
        <v>0.2177742193755004</v>
      </c>
      <c r="H114">
        <f>'phase fraction'!K114</f>
        <v>0</v>
      </c>
      <c r="I114">
        <f>'phase fraction'!L114</f>
        <v>0</v>
      </c>
      <c r="J114">
        <f>'phase fraction'!O114</f>
        <v>0</v>
      </c>
      <c r="K114">
        <f>'phase fraction'!P114</f>
        <v>0</v>
      </c>
      <c r="L114">
        <f>'phase fraction'!Q114</f>
        <v>1.4411529223378704E-2</v>
      </c>
      <c r="M114">
        <f>'phase fraction'!R114</f>
        <v>0</v>
      </c>
      <c r="N114">
        <f>'phase fraction'!S114</f>
        <v>0.35628502802241796</v>
      </c>
      <c r="O114">
        <f>'phase fraction'!T114+'phase fraction'!F114</f>
        <v>0.39071257005604487</v>
      </c>
      <c r="P114">
        <f>'phase fraction'!U114</f>
        <v>1.6813450760608487E-2</v>
      </c>
      <c r="S114">
        <f t="shared" si="2"/>
        <v>0.78222578062449966</v>
      </c>
      <c r="T114">
        <f t="shared" si="3"/>
        <v>0</v>
      </c>
    </row>
    <row r="115" spans="1:20" x14ac:dyDescent="0.2">
      <c r="A115" t="str">
        <f>'phase fraction'!A115</f>
        <v>Moss-5185-t1-ps2A-c66-p1-masked</v>
      </c>
      <c r="B115" t="str">
        <f>'phase fraction'!C115</f>
        <v>x</v>
      </c>
      <c r="C115">
        <f>'raw phase counts ordered'!F119</f>
        <v>1164</v>
      </c>
      <c r="D115">
        <f>'phase fraction'!G115</f>
        <v>0</v>
      </c>
      <c r="E115">
        <f>'phase fraction'!H115</f>
        <v>0</v>
      </c>
      <c r="F115">
        <f>'phase fraction'!I115</f>
        <v>0</v>
      </c>
      <c r="G115">
        <f>'phase fraction'!J115</f>
        <v>0</v>
      </c>
      <c r="H115">
        <f>'phase fraction'!K115</f>
        <v>0</v>
      </c>
      <c r="I115">
        <f>'phase fraction'!L115</f>
        <v>0</v>
      </c>
      <c r="J115">
        <f>'phase fraction'!O115</f>
        <v>0</v>
      </c>
      <c r="K115">
        <f>'phase fraction'!P115</f>
        <v>0</v>
      </c>
      <c r="L115">
        <f>'phase fraction'!Q115</f>
        <v>1.4604810996563574E-2</v>
      </c>
      <c r="M115">
        <f>'phase fraction'!R115</f>
        <v>0.98195876288659789</v>
      </c>
      <c r="N115">
        <f>'phase fraction'!S115</f>
        <v>1.718213058419244E-3</v>
      </c>
      <c r="O115">
        <f>'phase fraction'!T115</f>
        <v>0</v>
      </c>
      <c r="P115">
        <f>'phase fraction'!U115</f>
        <v>0</v>
      </c>
      <c r="S115">
        <f t="shared" si="2"/>
        <v>1.6323024054982819E-2</v>
      </c>
      <c r="T115">
        <f t="shared" si="3"/>
        <v>0.98195876288659789</v>
      </c>
    </row>
    <row r="116" spans="1:20" x14ac:dyDescent="0.2">
      <c r="A116" t="str">
        <f>'phase fraction'!A116</f>
        <v>Moss-5185-t1-ps2A-c62-p1-masked</v>
      </c>
      <c r="B116" t="str">
        <f>'phase fraction'!C116</f>
        <v>o</v>
      </c>
      <c r="C116">
        <f>'raw phase counts ordered'!F120</f>
        <v>1204</v>
      </c>
      <c r="D116">
        <f>'phase fraction'!G116</f>
        <v>0</v>
      </c>
      <c r="E116">
        <f>'phase fraction'!H116</f>
        <v>0</v>
      </c>
      <c r="F116">
        <f>'phase fraction'!I116</f>
        <v>0</v>
      </c>
      <c r="G116">
        <f>'phase fraction'!J116</f>
        <v>3.3222591362126247E-3</v>
      </c>
      <c r="H116">
        <f>'phase fraction'!K116</f>
        <v>0</v>
      </c>
      <c r="I116">
        <f>'phase fraction'!L116</f>
        <v>0</v>
      </c>
      <c r="J116">
        <f>'phase fraction'!O116</f>
        <v>0</v>
      </c>
      <c r="K116">
        <f>'phase fraction'!P116</f>
        <v>0.93770764119601324</v>
      </c>
      <c r="L116">
        <f>'phase fraction'!Q116</f>
        <v>2.4916943521594683E-3</v>
      </c>
      <c r="M116">
        <f>'phase fraction'!R116</f>
        <v>5.5647840531561459E-2</v>
      </c>
      <c r="N116">
        <f>'phase fraction'!S116</f>
        <v>8.3056478405315617E-4</v>
      </c>
      <c r="O116">
        <f>'phase fraction'!T116</f>
        <v>0</v>
      </c>
      <c r="P116">
        <f>'phase fraction'!U116</f>
        <v>0</v>
      </c>
      <c r="S116">
        <f t="shared" si="2"/>
        <v>3.3222591362126247E-3</v>
      </c>
      <c r="T116">
        <f t="shared" si="3"/>
        <v>0.99335548172757471</v>
      </c>
    </row>
    <row r="117" spans="1:20" x14ac:dyDescent="0.2">
      <c r="A117" t="str">
        <f>'phase fraction'!A117</f>
        <v>Moss-5185-t1-ps2A-c62-p2-masked</v>
      </c>
      <c r="B117" t="str">
        <f>'phase fraction'!C117</f>
        <v>g</v>
      </c>
      <c r="C117">
        <f>'raw phase counts ordered'!F121</f>
        <v>1200</v>
      </c>
      <c r="D117">
        <f>'phase fraction'!G117</f>
        <v>0</v>
      </c>
      <c r="E117">
        <f>'phase fraction'!H117</f>
        <v>0</v>
      </c>
      <c r="F117">
        <f>'phase fraction'!I117</f>
        <v>0</v>
      </c>
      <c r="G117">
        <f>'phase fraction'!J117</f>
        <v>0</v>
      </c>
      <c r="H117">
        <f>'phase fraction'!K117</f>
        <v>0</v>
      </c>
      <c r="I117">
        <f>'phase fraction'!L117</f>
        <v>0</v>
      </c>
      <c r="J117">
        <f>'phase fraction'!O117</f>
        <v>0</v>
      </c>
      <c r="K117">
        <f>'phase fraction'!P117</f>
        <v>0</v>
      </c>
      <c r="L117">
        <f>'phase fraction'!Q117</f>
        <v>0.63416666666666666</v>
      </c>
      <c r="M117">
        <f>'phase fraction'!R117</f>
        <v>3.3333333333333335E-3</v>
      </c>
      <c r="N117">
        <f>'phase fraction'!S117</f>
        <v>2.6666666666666668E-2</v>
      </c>
      <c r="O117">
        <f>'phase fraction'!T117</f>
        <v>0</v>
      </c>
      <c r="P117">
        <f>'phase fraction'!U117</f>
        <v>0</v>
      </c>
      <c r="S117">
        <f t="shared" si="2"/>
        <v>0.66083333333333327</v>
      </c>
      <c r="T117">
        <f t="shared" si="3"/>
        <v>3.3333333333333335E-3</v>
      </c>
    </row>
    <row r="118" spans="1:20" x14ac:dyDescent="0.2">
      <c r="A118" t="str">
        <f>'phase fraction'!A118</f>
        <v>Moss-5185-t1-ps2A-c40-p1-masked</v>
      </c>
      <c r="B118" t="str">
        <f>'phase fraction'!C118</f>
        <v>x</v>
      </c>
      <c r="C118">
        <f>'raw phase counts ordered'!F122</f>
        <v>1235</v>
      </c>
      <c r="D118">
        <f>'phase fraction'!G118</f>
        <v>0</v>
      </c>
      <c r="E118">
        <f>'phase fraction'!H118</f>
        <v>0</v>
      </c>
      <c r="F118">
        <f>'phase fraction'!I118</f>
        <v>0</v>
      </c>
      <c r="G118">
        <f>'phase fraction'!J118</f>
        <v>0</v>
      </c>
      <c r="H118">
        <f>'phase fraction'!K118</f>
        <v>0</v>
      </c>
      <c r="I118">
        <f>'phase fraction'!L118</f>
        <v>0</v>
      </c>
      <c r="J118">
        <f>'phase fraction'!O118</f>
        <v>0</v>
      </c>
      <c r="K118">
        <f>'phase fraction'!P118</f>
        <v>0.41295546558704455</v>
      </c>
      <c r="L118">
        <f>'phase fraction'!Q118+'phase fraction'!F118</f>
        <v>0.22510121457489879</v>
      </c>
      <c r="M118">
        <f>'phase fraction'!R118</f>
        <v>8.4210526315789472E-2</v>
      </c>
      <c r="N118">
        <f>'phase fraction'!S118</f>
        <v>0.27773279352226721</v>
      </c>
      <c r="O118">
        <f>'phase fraction'!T118</f>
        <v>0</v>
      </c>
      <c r="P118">
        <f>'phase fraction'!U118</f>
        <v>0</v>
      </c>
      <c r="S118">
        <f t="shared" si="2"/>
        <v>0.50283400809716605</v>
      </c>
      <c r="T118">
        <f t="shared" si="3"/>
        <v>0.497165991902834</v>
      </c>
    </row>
    <row r="119" spans="1:20" x14ac:dyDescent="0.2">
      <c r="A119" t="str">
        <f>'phase fraction'!A119</f>
        <v>Moss-5185-t1-ps2A-c40-p2-masked</v>
      </c>
      <c r="B119" t="str">
        <f>'phase fraction'!C119</f>
        <v>o</v>
      </c>
      <c r="C119">
        <f>'raw phase counts ordered'!F123</f>
        <v>1236</v>
      </c>
      <c r="D119">
        <f>'phase fraction'!G119</f>
        <v>0</v>
      </c>
      <c r="E119">
        <f>'phase fraction'!H119</f>
        <v>0</v>
      </c>
      <c r="F119">
        <f>'phase fraction'!I119</f>
        <v>0</v>
      </c>
      <c r="G119">
        <f>'phase fraction'!J119</f>
        <v>2.9935275080906147E-2</v>
      </c>
      <c r="H119">
        <f>'phase fraction'!K119</f>
        <v>0</v>
      </c>
      <c r="I119">
        <f>'phase fraction'!L119</f>
        <v>0</v>
      </c>
      <c r="J119">
        <f>'phase fraction'!O119</f>
        <v>0</v>
      </c>
      <c r="K119">
        <f>'phase fraction'!P119</f>
        <v>0.96116504854368934</v>
      </c>
      <c r="L119">
        <f>'phase fraction'!Q119</f>
        <v>0</v>
      </c>
      <c r="M119">
        <f>'phase fraction'!R119</f>
        <v>0</v>
      </c>
      <c r="N119">
        <f>'phase fraction'!S119</f>
        <v>0</v>
      </c>
      <c r="O119">
        <f>'phase fraction'!T119</f>
        <v>0</v>
      </c>
      <c r="P119">
        <f>'phase fraction'!U119</f>
        <v>0</v>
      </c>
      <c r="S119">
        <f t="shared" si="2"/>
        <v>0</v>
      </c>
      <c r="T119">
        <f t="shared" si="3"/>
        <v>0.96116504854368934</v>
      </c>
    </row>
    <row r="120" spans="1:20" x14ac:dyDescent="0.2">
      <c r="A120" t="str">
        <f>'phase fraction'!A120</f>
        <v>Moss-5185-t1-ps2A-c18-p0-masked</v>
      </c>
      <c r="B120" t="str">
        <f>'phase fraction'!C120</f>
        <v>c</v>
      </c>
      <c r="C120">
        <f>'raw phase counts ordered'!F124</f>
        <v>580</v>
      </c>
      <c r="D120">
        <f>'phase fraction'!G120</f>
        <v>0.19482758620689655</v>
      </c>
      <c r="E120">
        <f>'phase fraction'!H120</f>
        <v>0</v>
      </c>
      <c r="F120">
        <f>'phase fraction'!I120</f>
        <v>0</v>
      </c>
      <c r="G120">
        <f>'phase fraction'!J120</f>
        <v>0</v>
      </c>
      <c r="H120">
        <f>'phase fraction'!K120</f>
        <v>0</v>
      </c>
      <c r="I120">
        <f>'phase fraction'!L120</f>
        <v>0</v>
      </c>
      <c r="J120">
        <f>'phase fraction'!O120</f>
        <v>0</v>
      </c>
      <c r="K120">
        <f>'phase fraction'!P120</f>
        <v>0</v>
      </c>
      <c r="L120">
        <f>'phase fraction'!Q120</f>
        <v>3.2758620689655175E-2</v>
      </c>
      <c r="M120">
        <f>'phase fraction'!R120</f>
        <v>0</v>
      </c>
      <c r="N120">
        <f>'phase fraction'!S120</f>
        <v>0.50862068965517238</v>
      </c>
      <c r="O120">
        <f>'phase fraction'!T120+'phase fraction'!F120</f>
        <v>0.12068965517241378</v>
      </c>
      <c r="P120">
        <f>'phase fraction'!U120</f>
        <v>0.14310344827586208</v>
      </c>
      <c r="S120">
        <f t="shared" si="2"/>
        <v>1</v>
      </c>
      <c r="T120">
        <f t="shared" si="3"/>
        <v>0</v>
      </c>
    </row>
    <row r="121" spans="1:20" x14ac:dyDescent="0.2">
      <c r="A121" t="str">
        <f>'phase fraction'!A121</f>
        <v>Moss-5185-t1-ps2A-c18-p1-masked</v>
      </c>
      <c r="B121" t="str">
        <f>'phase fraction'!C121</f>
        <v>c</v>
      </c>
      <c r="C121">
        <f>'raw phase counts ordered'!F125</f>
        <v>1397</v>
      </c>
      <c r="D121">
        <f>'phase fraction'!G121</f>
        <v>0.14030064423765212</v>
      </c>
      <c r="E121">
        <f>'phase fraction'!H121</f>
        <v>0</v>
      </c>
      <c r="F121">
        <f>'phase fraction'!I121</f>
        <v>0</v>
      </c>
      <c r="G121">
        <f>'phase fraction'!J121</f>
        <v>0</v>
      </c>
      <c r="H121">
        <f>'phase fraction'!K121</f>
        <v>0</v>
      </c>
      <c r="I121">
        <f>'phase fraction'!L121</f>
        <v>9.591982820329277E-2</v>
      </c>
      <c r="J121">
        <f>'phase fraction'!O121</f>
        <v>0</v>
      </c>
      <c r="K121">
        <f>'phase fraction'!P121</f>
        <v>0</v>
      </c>
      <c r="L121">
        <f>'phase fraction'!Q121</f>
        <v>4.1517537580529708E-2</v>
      </c>
      <c r="M121">
        <f>'phase fraction'!R121</f>
        <v>2.8632784538296348E-3</v>
      </c>
      <c r="N121">
        <f>'phase fraction'!S121</f>
        <v>0.3772369362920544</v>
      </c>
      <c r="O121">
        <f>'phase fraction'!T121</f>
        <v>7.3013600572655685E-2</v>
      </c>
      <c r="P121">
        <f>'phase fraction'!U121</f>
        <v>0.13886900501073729</v>
      </c>
      <c r="Q121">
        <f>'phase fraction'!F121</f>
        <v>0.13027916964924838</v>
      </c>
      <c r="S121">
        <f t="shared" si="2"/>
        <v>0.77093772369362923</v>
      </c>
      <c r="T121">
        <f t="shared" si="3"/>
        <v>2.8632784538296348E-3</v>
      </c>
    </row>
    <row r="122" spans="1:20" x14ac:dyDescent="0.2">
      <c r="A122" t="str">
        <f>'phase fraction'!A122</f>
        <v>Moss-5185-t1-ps2A-c18-r-masked</v>
      </c>
      <c r="B122" t="str">
        <f>'phase fraction'!C122</f>
        <v>c</v>
      </c>
      <c r="C122">
        <f>'raw phase counts ordered'!F126</f>
        <v>5798</v>
      </c>
      <c r="D122">
        <f>'phase fraction'!G122</f>
        <v>3.3287340462228351E-2</v>
      </c>
      <c r="E122">
        <f>'phase fraction'!H122</f>
        <v>0</v>
      </c>
      <c r="F122">
        <f>'phase fraction'!I122</f>
        <v>0</v>
      </c>
      <c r="G122">
        <f>'phase fraction'!J122</f>
        <v>5.1741979993101071E-3</v>
      </c>
      <c r="H122">
        <f>'phase fraction'!K122</f>
        <v>0</v>
      </c>
      <c r="I122">
        <f>'phase fraction'!L122</f>
        <v>0</v>
      </c>
      <c r="J122">
        <f>'phase fraction'!O122</f>
        <v>0</v>
      </c>
      <c r="K122">
        <f>'phase fraction'!P122</f>
        <v>4.1048637461193513E-2</v>
      </c>
      <c r="L122">
        <f>'phase fraction'!Q122</f>
        <v>0.1193515005174198</v>
      </c>
      <c r="M122">
        <f>'phase fraction'!R122</f>
        <v>0.13056226284925837</v>
      </c>
      <c r="N122">
        <f>'phase fraction'!S122</f>
        <v>0.39755087961365987</v>
      </c>
      <c r="O122">
        <f>'phase fraction'!T122</f>
        <v>6.0365643325284582E-3</v>
      </c>
      <c r="P122">
        <f>'phase fraction'!U122</f>
        <v>6.6057261124525701E-2</v>
      </c>
      <c r="Q122">
        <f>'phase fraction'!F122</f>
        <v>0.20093135563987582</v>
      </c>
      <c r="S122">
        <f t="shared" si="2"/>
        <v>0.62228354605036207</v>
      </c>
      <c r="T122">
        <f t="shared" si="3"/>
        <v>0.1716109003104519</v>
      </c>
    </row>
    <row r="123" spans="1:20" x14ac:dyDescent="0.2">
      <c r="A123" t="str">
        <f>'phase fraction'!A123</f>
        <v>Moss-5185-t1-ps2A-c1-r-masked</v>
      </c>
      <c r="B123" t="str">
        <f>'phase fraction'!C123</f>
        <v>c</v>
      </c>
      <c r="C123">
        <f>'raw phase counts ordered'!F127</f>
        <v>4060</v>
      </c>
      <c r="D123">
        <f>'phase fraction'!G123</f>
        <v>0.1667487684729064</v>
      </c>
      <c r="E123">
        <f>'phase fraction'!H123</f>
        <v>0</v>
      </c>
      <c r="F123">
        <f>'phase fraction'!I123</f>
        <v>0</v>
      </c>
      <c r="G123">
        <f>'phase fraction'!J123</f>
        <v>0.19359605911330049</v>
      </c>
      <c r="H123">
        <f>'phase fraction'!K123</f>
        <v>0</v>
      </c>
      <c r="I123">
        <f>'phase fraction'!L123</f>
        <v>0</v>
      </c>
      <c r="J123">
        <f>'phase fraction'!O123</f>
        <v>2.463054187192118E-4</v>
      </c>
      <c r="K123">
        <f>'phase fraction'!P123</f>
        <v>5.9113300492610842E-3</v>
      </c>
      <c r="L123">
        <f>'phase fraction'!Q123</f>
        <v>2.7586206896551724E-2</v>
      </c>
      <c r="M123">
        <f>'phase fraction'!R123</f>
        <v>9.852216748768473E-3</v>
      </c>
      <c r="N123">
        <f>'phase fraction'!S123</f>
        <v>0.34778325123152709</v>
      </c>
      <c r="O123">
        <f>'phase fraction'!T123</f>
        <v>3.8423645320197042E-2</v>
      </c>
      <c r="P123">
        <f>'phase fraction'!U123+'phase fraction'!F123</f>
        <v>0.20985221674876847</v>
      </c>
      <c r="S123">
        <f t="shared" si="2"/>
        <v>0.79039408866995065</v>
      </c>
      <c r="T123">
        <f t="shared" si="3"/>
        <v>1.5763546798029555E-2</v>
      </c>
    </row>
    <row r="124" spans="1:20" x14ac:dyDescent="0.2">
      <c r="A124" t="str">
        <f>'phase fraction'!A124</f>
        <v>Moss-5185-t1-ps2A-c4b-r-masked</v>
      </c>
      <c r="B124" t="str">
        <f>'phase fraction'!C124</f>
        <v>c</v>
      </c>
      <c r="C124">
        <f>'raw phase counts ordered'!F128</f>
        <v>1875</v>
      </c>
      <c r="D124">
        <f>'phase fraction'!G124</f>
        <v>3.2000000000000002E-3</v>
      </c>
      <c r="E124">
        <f>'phase fraction'!H124</f>
        <v>0</v>
      </c>
      <c r="F124">
        <f>'phase fraction'!I124</f>
        <v>0</v>
      </c>
      <c r="G124">
        <f>'phase fraction'!J124</f>
        <v>0.60319999999999996</v>
      </c>
      <c r="H124">
        <f>'phase fraction'!K124</f>
        <v>0</v>
      </c>
      <c r="I124">
        <f>'phase fraction'!L124</f>
        <v>1.0666666666666667E-3</v>
      </c>
      <c r="J124">
        <f>'phase fraction'!O124</f>
        <v>0</v>
      </c>
      <c r="K124">
        <f>'phase fraction'!P124</f>
        <v>0</v>
      </c>
      <c r="L124">
        <f>'phase fraction'!Q124</f>
        <v>2.6666666666666666E-3</v>
      </c>
      <c r="M124">
        <f>'phase fraction'!R124</f>
        <v>1.0666666666666667E-3</v>
      </c>
      <c r="N124">
        <f>'phase fraction'!S124</f>
        <v>0.15306666666666666</v>
      </c>
      <c r="O124">
        <f>'phase fraction'!T124</f>
        <v>0.13226666666666667</v>
      </c>
      <c r="P124">
        <f>'phase fraction'!U124+'phase fraction'!F124</f>
        <v>0.10346666666666667</v>
      </c>
      <c r="S124">
        <f t="shared" si="2"/>
        <v>0.39466666666666661</v>
      </c>
      <c r="T124">
        <f t="shared" si="3"/>
        <v>1.0666666666666667E-3</v>
      </c>
    </row>
    <row r="125" spans="1:20" x14ac:dyDescent="0.2">
      <c r="A125" t="str">
        <f>'phase fraction'!A125</f>
        <v>Moss-5185-t1-ps2A-c5a-r-masked</v>
      </c>
      <c r="B125" t="str">
        <f>'phase fraction'!C125</f>
        <v>c</v>
      </c>
      <c r="C125">
        <f>'raw phase counts ordered'!F129</f>
        <v>2813</v>
      </c>
      <c r="D125">
        <f>'phase fraction'!G125</f>
        <v>7.4297902595094209E-2</v>
      </c>
      <c r="E125">
        <f>'phase fraction'!H125</f>
        <v>0</v>
      </c>
      <c r="F125">
        <f>'phase fraction'!I125</f>
        <v>0</v>
      </c>
      <c r="G125">
        <f>'phase fraction'!J125</f>
        <v>3.199431212228937E-2</v>
      </c>
      <c r="H125">
        <f>'phase fraction'!K125</f>
        <v>0</v>
      </c>
      <c r="I125">
        <f>'phase fraction'!L125</f>
        <v>0</v>
      </c>
      <c r="J125">
        <f>'phase fraction'!O125</f>
        <v>0</v>
      </c>
      <c r="K125">
        <f>'phase fraction'!P125</f>
        <v>2.8439388553146107E-3</v>
      </c>
      <c r="L125">
        <f>'phase fraction'!Q125</f>
        <v>5.3323853537148955E-2</v>
      </c>
      <c r="M125">
        <f>'phase fraction'!R125</f>
        <v>3.3060789193032347E-2</v>
      </c>
      <c r="N125">
        <f>'phase fraction'!S125</f>
        <v>0.40135087095627442</v>
      </c>
      <c r="O125">
        <f>'phase fraction'!T125</f>
        <v>1.5641663704230358E-2</v>
      </c>
      <c r="P125">
        <f>'phase fraction'!U125+'phase fraction'!F125</f>
        <v>0.38748666903661572</v>
      </c>
      <c r="S125">
        <f t="shared" si="2"/>
        <v>0.93210095982936358</v>
      </c>
      <c r="T125">
        <f t="shared" si="3"/>
        <v>3.5904728048346955E-2</v>
      </c>
    </row>
    <row r="126" spans="1:20" x14ac:dyDescent="0.2">
      <c r="A126" t="str">
        <f>'phase fraction'!A126</f>
        <v>Moss-5185-t1-ps2A-c5a-p1-masked</v>
      </c>
      <c r="B126" t="str">
        <f>'phase fraction'!C126</f>
        <v>c</v>
      </c>
      <c r="C126">
        <f>'raw phase counts ordered'!F130</f>
        <v>1361</v>
      </c>
      <c r="D126">
        <f>'phase fraction'!G126</f>
        <v>2.1307861866274799E-2</v>
      </c>
      <c r="E126">
        <f>'phase fraction'!H126</f>
        <v>0</v>
      </c>
      <c r="F126">
        <f>'phase fraction'!I126</f>
        <v>0</v>
      </c>
      <c r="G126">
        <f>'phase fraction'!J126+'phase fraction'!F126</f>
        <v>0.32696546656869946</v>
      </c>
      <c r="H126">
        <f>'phase fraction'!K126</f>
        <v>0</v>
      </c>
      <c r="I126">
        <f>'phase fraction'!L126</f>
        <v>0</v>
      </c>
      <c r="J126">
        <f>'phase fraction'!O126</f>
        <v>0</v>
      </c>
      <c r="K126">
        <f>'phase fraction'!P126</f>
        <v>0</v>
      </c>
      <c r="L126">
        <f>'phase fraction'!Q126</f>
        <v>0.15576781778104334</v>
      </c>
      <c r="M126">
        <f>'phase fraction'!R126</f>
        <v>0</v>
      </c>
      <c r="N126">
        <f>'phase fraction'!S126</f>
        <v>0.15723732549595884</v>
      </c>
      <c r="O126">
        <f>'phase fraction'!T126</f>
        <v>2.0573108008817047E-2</v>
      </c>
      <c r="P126">
        <f>'phase fraction'!U126</f>
        <v>0.31814842027920648</v>
      </c>
      <c r="S126">
        <f t="shared" si="2"/>
        <v>0.67303453343130049</v>
      </c>
      <c r="T126">
        <f t="shared" si="3"/>
        <v>0</v>
      </c>
    </row>
    <row r="127" spans="1:20" x14ac:dyDescent="0.2">
      <c r="A127" t="str">
        <f>'phase fraction'!A127</f>
        <v>Moss-5185-t1-ps2A-c4a-p1-masked</v>
      </c>
      <c r="B127" t="str">
        <f>'phase fraction'!C127</f>
        <v>c</v>
      </c>
      <c r="C127">
        <f>'raw phase counts ordered'!F131</f>
        <v>540</v>
      </c>
      <c r="D127">
        <f>'phase fraction'!G127</f>
        <v>0</v>
      </c>
      <c r="E127">
        <f>'phase fraction'!H127</f>
        <v>0</v>
      </c>
      <c r="F127">
        <f>'phase fraction'!I127</f>
        <v>0</v>
      </c>
      <c r="G127">
        <f>'phase fraction'!J127</f>
        <v>0.52962962962962967</v>
      </c>
      <c r="H127">
        <f>'phase fraction'!K127</f>
        <v>0</v>
      </c>
      <c r="I127">
        <f>'phase fraction'!L127</f>
        <v>0</v>
      </c>
      <c r="J127">
        <f>'phase fraction'!O127</f>
        <v>0.20555555555555555</v>
      </c>
      <c r="K127">
        <f>'phase fraction'!P127</f>
        <v>0</v>
      </c>
      <c r="L127">
        <f>'phase fraction'!Q127</f>
        <v>5.5555555555555558E-3</v>
      </c>
      <c r="M127">
        <f>'phase fraction'!R127</f>
        <v>0</v>
      </c>
      <c r="N127">
        <f>'phase fraction'!S127</f>
        <v>0</v>
      </c>
      <c r="O127">
        <f>'phase fraction'!T127</f>
        <v>1.8518518518518519E-3</v>
      </c>
      <c r="P127">
        <f>'phase fraction'!U127</f>
        <v>5.3703703703703705E-2</v>
      </c>
      <c r="Q127">
        <f>'phase fraction'!F127</f>
        <v>0.20370370370370369</v>
      </c>
      <c r="S127">
        <f t="shared" si="2"/>
        <v>6.1111111111111116E-2</v>
      </c>
      <c r="T127">
        <f t="shared" si="3"/>
        <v>0</v>
      </c>
    </row>
    <row r="128" spans="1:20" x14ac:dyDescent="0.2">
      <c r="A128" t="str">
        <f>'phase fraction'!A128</f>
        <v>Moss-5185-t1-ps2A-c41-p1-masked</v>
      </c>
      <c r="B128" t="str">
        <f>'phase fraction'!C128</f>
        <v>x</v>
      </c>
      <c r="C128">
        <f>'raw phase counts ordered'!F132</f>
        <v>1321</v>
      </c>
      <c r="D128">
        <f>'phase fraction'!G128</f>
        <v>1.0598031794095382E-2</v>
      </c>
      <c r="E128">
        <f>'phase fraction'!H128</f>
        <v>4.4663133989401971E-2</v>
      </c>
      <c r="F128">
        <f>'phase fraction'!I128</f>
        <v>0</v>
      </c>
      <c r="G128">
        <f>'phase fraction'!J128</f>
        <v>0</v>
      </c>
      <c r="H128">
        <f>'phase fraction'!K128</f>
        <v>0</v>
      </c>
      <c r="I128">
        <f>'phase fraction'!L128</f>
        <v>0</v>
      </c>
      <c r="J128">
        <f>'phase fraction'!O128</f>
        <v>0</v>
      </c>
      <c r="K128">
        <f>'phase fraction'!P128</f>
        <v>0.1506434519303558</v>
      </c>
      <c r="L128">
        <f>'phase fraction'!Q128+'phase fraction'!F128</f>
        <v>7.1158213474640436E-2</v>
      </c>
      <c r="M128">
        <f>'phase fraction'!R128</f>
        <v>0.61847085541256619</v>
      </c>
      <c r="N128">
        <f>'phase fraction'!S128</f>
        <v>0.10370931112793338</v>
      </c>
      <c r="O128">
        <f>'phase fraction'!T128</f>
        <v>0</v>
      </c>
      <c r="P128">
        <f>'phase fraction'!U128</f>
        <v>7.5700227100681302E-4</v>
      </c>
      <c r="S128">
        <f t="shared" si="2"/>
        <v>0.18622255866767601</v>
      </c>
      <c r="T128">
        <f t="shared" si="3"/>
        <v>0.76911430734292197</v>
      </c>
    </row>
    <row r="129" spans="1:20" x14ac:dyDescent="0.2">
      <c r="A129" t="str">
        <f>'phase fraction'!A129</f>
        <v>Moss-5185-t1-ps2A-c33-p1-masked</v>
      </c>
      <c r="B129" t="str">
        <f>'phase fraction'!C129</f>
        <v>c</v>
      </c>
      <c r="C129">
        <f>'raw phase counts ordered'!F133</f>
        <v>1489</v>
      </c>
      <c r="D129">
        <f>'phase fraction'!G129</f>
        <v>6.7159167226326397E-4</v>
      </c>
      <c r="E129">
        <f>'phase fraction'!H129</f>
        <v>0</v>
      </c>
      <c r="F129">
        <f>'phase fraction'!I129</f>
        <v>0</v>
      </c>
      <c r="G129">
        <f>'phase fraction'!J129</f>
        <v>0</v>
      </c>
      <c r="H129">
        <f>'phase fraction'!K129</f>
        <v>0</v>
      </c>
      <c r="I129">
        <f>'phase fraction'!L129</f>
        <v>0</v>
      </c>
      <c r="J129">
        <f>'phase fraction'!O129</f>
        <v>0</v>
      </c>
      <c r="K129">
        <f>'phase fraction'!P129</f>
        <v>4.0295500335795834E-3</v>
      </c>
      <c r="L129">
        <f>'phase fraction'!Q129</f>
        <v>7.7904633982538621E-2</v>
      </c>
      <c r="M129">
        <f>'phase fraction'!R129</f>
        <v>3.9623908663532575E-2</v>
      </c>
      <c r="N129">
        <f>'phase fraction'!S129+'phase fraction'!F129</f>
        <v>0.66756212222968436</v>
      </c>
      <c r="O129">
        <f>'phase fraction'!T129</f>
        <v>1.3431833445265279E-3</v>
      </c>
      <c r="P129">
        <f>'phase fraction'!U129</f>
        <v>0.20886501007387509</v>
      </c>
      <c r="S129">
        <f t="shared" si="2"/>
        <v>0.95634654130288799</v>
      </c>
      <c r="T129">
        <f t="shared" si="3"/>
        <v>4.3653458697112159E-2</v>
      </c>
    </row>
    <row r="130" spans="1:20" x14ac:dyDescent="0.2">
      <c r="A130" t="str">
        <f>'phase fraction'!A130</f>
        <v>Moss-5185-t1-ps2A-c19-p2-masked</v>
      </c>
      <c r="B130" t="str">
        <f>'phase fraction'!C130</f>
        <v>c</v>
      </c>
      <c r="C130">
        <f>'raw phase counts ordered'!F134</f>
        <v>443</v>
      </c>
      <c r="D130">
        <f>'phase fraction'!G130</f>
        <v>4.5146726862302479E-3</v>
      </c>
      <c r="E130">
        <f>'phase fraction'!H130</f>
        <v>0</v>
      </c>
      <c r="F130">
        <f>'phase fraction'!I130</f>
        <v>0</v>
      </c>
      <c r="G130">
        <f>'phase fraction'!J130</f>
        <v>6.5462753950338598E-2</v>
      </c>
      <c r="H130">
        <f>'phase fraction'!K130</f>
        <v>0</v>
      </c>
      <c r="I130">
        <f>'phase fraction'!L130</f>
        <v>0</v>
      </c>
      <c r="J130">
        <f>'phase fraction'!O130</f>
        <v>0</v>
      </c>
      <c r="K130">
        <f>'phase fraction'!P130</f>
        <v>0</v>
      </c>
      <c r="L130">
        <f>'phase fraction'!Q130</f>
        <v>0.1489841986455982</v>
      </c>
      <c r="M130">
        <f>'phase fraction'!R130</f>
        <v>0</v>
      </c>
      <c r="N130">
        <f>'phase fraction'!S130</f>
        <v>0.24604966139954854</v>
      </c>
      <c r="O130">
        <f>'phase fraction'!T130</f>
        <v>2.0316027088036117E-2</v>
      </c>
      <c r="P130">
        <f>'phase fraction'!U130</f>
        <v>0.24604966139954854</v>
      </c>
      <c r="Q130">
        <f>'phase fraction'!F130</f>
        <v>0.26862302483069977</v>
      </c>
      <c r="S130">
        <f t="shared" si="2"/>
        <v>0.6659142212189616</v>
      </c>
      <c r="T130">
        <f t="shared" si="3"/>
        <v>0</v>
      </c>
    </row>
    <row r="131" spans="1:20" x14ac:dyDescent="0.2">
      <c r="A131" t="str">
        <f>'phase fraction'!A131</f>
        <v>Moss-5185-t1-ps2A-c19-p1-masked</v>
      </c>
      <c r="B131" t="str">
        <f>'phase fraction'!C131</f>
        <v>c</v>
      </c>
      <c r="C131">
        <f>'raw phase counts ordered'!F135</f>
        <v>444</v>
      </c>
      <c r="D131">
        <f>'phase fraction'!G131</f>
        <v>0</v>
      </c>
      <c r="E131">
        <f>'phase fraction'!H131</f>
        <v>0</v>
      </c>
      <c r="F131">
        <f>'phase fraction'!I131</f>
        <v>0</v>
      </c>
      <c r="G131">
        <f>'phase fraction'!J131</f>
        <v>0.46621621621621623</v>
      </c>
      <c r="H131">
        <f>'phase fraction'!K131</f>
        <v>0</v>
      </c>
      <c r="I131">
        <f>'phase fraction'!L131</f>
        <v>0</v>
      </c>
      <c r="J131">
        <f>'phase fraction'!O131</f>
        <v>0</v>
      </c>
      <c r="K131">
        <f>'phase fraction'!P131</f>
        <v>0</v>
      </c>
      <c r="L131">
        <f>'phase fraction'!Q131</f>
        <v>5.4054054054054057E-2</v>
      </c>
      <c r="M131">
        <f>'phase fraction'!R131</f>
        <v>0</v>
      </c>
      <c r="N131">
        <f>'phase fraction'!S131</f>
        <v>1.1261261261261261E-2</v>
      </c>
      <c r="O131">
        <f>'phase fraction'!T131+'phase fraction'!F131</f>
        <v>0.43243243243243246</v>
      </c>
      <c r="P131">
        <f>'phase fraction'!U131</f>
        <v>3.6036036036036036E-2</v>
      </c>
      <c r="S131">
        <f t="shared" si="2"/>
        <v>0.53378378378378377</v>
      </c>
      <c r="T131">
        <f t="shared" si="3"/>
        <v>0</v>
      </c>
    </row>
    <row r="132" spans="1:20" x14ac:dyDescent="0.2">
      <c r="A132" t="str">
        <f>'phase fraction'!A132</f>
        <v>Moss-5185-t1-ps2A-c20-r-masked</v>
      </c>
      <c r="B132" t="str">
        <f>'phase fraction'!C132</f>
        <v>c</v>
      </c>
      <c r="C132">
        <f>'raw phase counts ordered'!F136</f>
        <v>1518</v>
      </c>
      <c r="D132">
        <f>'phase fraction'!G132</f>
        <v>9.22266139657444E-3</v>
      </c>
      <c r="E132">
        <f>'phase fraction'!H132</f>
        <v>0</v>
      </c>
      <c r="F132">
        <f>'phase fraction'!I132</f>
        <v>0</v>
      </c>
      <c r="G132">
        <f>'phase fraction'!J132+'phase fraction'!F132</f>
        <v>0.46706192358366272</v>
      </c>
      <c r="H132">
        <f>'phase fraction'!K132</f>
        <v>0</v>
      </c>
      <c r="I132">
        <f>'phase fraction'!L132</f>
        <v>0</v>
      </c>
      <c r="J132">
        <f>'phase fraction'!O132</f>
        <v>0</v>
      </c>
      <c r="K132">
        <f>'phase fraction'!P132</f>
        <v>1.3175230566534915E-3</v>
      </c>
      <c r="L132">
        <f>'phase fraction'!Q132</f>
        <v>3.2279314888010543E-2</v>
      </c>
      <c r="M132">
        <f>'phase fraction'!R132</f>
        <v>3.2938076416337285E-3</v>
      </c>
      <c r="N132">
        <f>'phase fraction'!S132</f>
        <v>0.36363636363636365</v>
      </c>
      <c r="O132">
        <f>'phase fraction'!T132</f>
        <v>0.10276679841897234</v>
      </c>
      <c r="P132">
        <f>'phase fraction'!U132</f>
        <v>2.0421607378129116E-2</v>
      </c>
      <c r="S132">
        <f t="shared" ref="S132:S187" si="4">SUM(D132,L132,N132,P132,O132)</f>
        <v>0.52832674571805005</v>
      </c>
      <c r="T132">
        <f t="shared" ref="T132:T187" si="5">K132+M132</f>
        <v>4.61133069828722E-3</v>
      </c>
    </row>
    <row r="133" spans="1:20" x14ac:dyDescent="0.2">
      <c r="A133" t="str">
        <f>'phase fraction'!A133</f>
        <v>Moss-5185-t1-ps2A-c13-r-masked</v>
      </c>
      <c r="B133" t="str">
        <f>'phase fraction'!C133</f>
        <v>c</v>
      </c>
      <c r="C133">
        <f>'raw phase counts ordered'!F137</f>
        <v>2131</v>
      </c>
      <c r="D133">
        <f>'phase fraction'!G133</f>
        <v>2.346316283435007E-3</v>
      </c>
      <c r="E133">
        <f>'phase fraction'!H133</f>
        <v>0</v>
      </c>
      <c r="F133">
        <f>'phase fraction'!I133</f>
        <v>8.9160018770530272E-3</v>
      </c>
      <c r="G133">
        <f>'phase fraction'!J133</f>
        <v>0.70342562177381507</v>
      </c>
      <c r="H133">
        <f>'phase fraction'!K133</f>
        <v>0</v>
      </c>
      <c r="I133">
        <f>'phase fraction'!L133</f>
        <v>1.0793054903801032E-2</v>
      </c>
      <c r="J133">
        <f>'phase fraction'!O133</f>
        <v>0</v>
      </c>
      <c r="K133">
        <f>'phase fraction'!P133</f>
        <v>5.6311590802440173E-3</v>
      </c>
      <c r="L133">
        <f>'phase fraction'!Q133</f>
        <v>1.360863444392304E-2</v>
      </c>
      <c r="M133">
        <f>'phase fraction'!R133</f>
        <v>2.2055373064289067E-2</v>
      </c>
      <c r="N133">
        <f>'phase fraction'!S133</f>
        <v>0.12247770999530737</v>
      </c>
      <c r="O133">
        <f>'phase fraction'!T133</f>
        <v>0</v>
      </c>
      <c r="P133">
        <f>'phase fraction'!U133</f>
        <v>1.642421398404505E-2</v>
      </c>
      <c r="Q133">
        <f>'phase fraction'!F133</f>
        <v>9.4321914594087286E-2</v>
      </c>
      <c r="S133">
        <f t="shared" si="4"/>
        <v>0.15485687470671047</v>
      </c>
      <c r="T133">
        <f t="shared" si="5"/>
        <v>2.7686532144533083E-2</v>
      </c>
    </row>
    <row r="134" spans="1:20" x14ac:dyDescent="0.2">
      <c r="A134" t="str">
        <f>'phase fraction'!A134</f>
        <v>Moss-5185-t1-ps2A-c14-r-masked</v>
      </c>
      <c r="B134" t="str">
        <f>'phase fraction'!C134</f>
        <v>c</v>
      </c>
      <c r="C134">
        <f>'raw phase counts ordered'!F138</f>
        <v>2896</v>
      </c>
      <c r="D134">
        <f>'phase fraction'!G134</f>
        <v>6.2154696132596682E-3</v>
      </c>
      <c r="E134">
        <f>'phase fraction'!H134</f>
        <v>0</v>
      </c>
      <c r="F134">
        <f>'phase fraction'!I134</f>
        <v>0</v>
      </c>
      <c r="G134">
        <f>'phase fraction'!J134</f>
        <v>0.42299723756906077</v>
      </c>
      <c r="H134">
        <f>'phase fraction'!K134</f>
        <v>0</v>
      </c>
      <c r="I134">
        <f>'phase fraction'!L134</f>
        <v>0</v>
      </c>
      <c r="J134">
        <f>'phase fraction'!O134</f>
        <v>3.453038674033149E-4</v>
      </c>
      <c r="K134">
        <f>'phase fraction'!P134</f>
        <v>3.453038674033149E-4</v>
      </c>
      <c r="L134">
        <f>'phase fraction'!Q134</f>
        <v>3.6256906077348064E-2</v>
      </c>
      <c r="M134">
        <f>'phase fraction'!R134</f>
        <v>2.0718232044198894E-3</v>
      </c>
      <c r="N134">
        <f>'phase fraction'!S134</f>
        <v>0.24827348066298344</v>
      </c>
      <c r="O134">
        <f>'phase fraction'!T134+'phase fraction'!F134</f>
        <v>0.26312154696132595</v>
      </c>
      <c r="P134">
        <f>'phase fraction'!U134</f>
        <v>2.037292817679558E-2</v>
      </c>
      <c r="S134">
        <f t="shared" si="4"/>
        <v>0.57424033149171272</v>
      </c>
      <c r="T134">
        <f t="shared" si="5"/>
        <v>2.4171270718232043E-3</v>
      </c>
    </row>
    <row r="135" spans="1:20" x14ac:dyDescent="0.2">
      <c r="A135" t="str">
        <f>'phase fraction'!A135</f>
        <v>Moss-5185-t1-ps2A-c17-p1-masked</v>
      </c>
      <c r="B135" t="str">
        <f>'phase fraction'!C135</f>
        <v>c</v>
      </c>
      <c r="C135">
        <f>'raw phase counts ordered'!F139</f>
        <v>1311</v>
      </c>
      <c r="D135">
        <f>'phase fraction'!G135</f>
        <v>8.3905415713196027E-2</v>
      </c>
      <c r="E135">
        <f>'phase fraction'!H135</f>
        <v>0</v>
      </c>
      <c r="F135">
        <f>'phase fraction'!I135</f>
        <v>0</v>
      </c>
      <c r="G135">
        <f>'phase fraction'!J135</f>
        <v>7.6277650648360028E-3</v>
      </c>
      <c r="H135">
        <f>'phase fraction'!K135</f>
        <v>0</v>
      </c>
      <c r="I135">
        <f>'phase fraction'!L135</f>
        <v>0</v>
      </c>
      <c r="J135">
        <f>'phase fraction'!O135</f>
        <v>0</v>
      </c>
      <c r="K135">
        <f>'phase fraction'!P135</f>
        <v>0</v>
      </c>
      <c r="L135">
        <f>'phase fraction'!Q135</f>
        <v>0.11670480549199085</v>
      </c>
      <c r="M135">
        <f>'phase fraction'!R135</f>
        <v>3.8138825324180014E-3</v>
      </c>
      <c r="N135">
        <f>'phase fraction'!S135+'phase fraction'!F135</f>
        <v>0.35011441647597258</v>
      </c>
      <c r="O135">
        <f>'phase fraction'!T135</f>
        <v>1.8306636155606407E-2</v>
      </c>
      <c r="P135">
        <f>'phase fraction'!U135</f>
        <v>0.41952707856598015</v>
      </c>
      <c r="S135">
        <f t="shared" si="4"/>
        <v>0.98855835240274603</v>
      </c>
      <c r="T135">
        <f t="shared" si="5"/>
        <v>3.8138825324180014E-3</v>
      </c>
    </row>
    <row r="136" spans="1:20" x14ac:dyDescent="0.2">
      <c r="A136" t="str">
        <f>'phase fraction'!A136</f>
        <v>Colony-4595-t3-ps2A-c18-r-masked</v>
      </c>
      <c r="B136" t="str">
        <f>'phase fraction'!C136</f>
        <v>c</v>
      </c>
      <c r="C136">
        <f>'raw phase counts ordered'!F140</f>
        <v>3717</v>
      </c>
      <c r="D136">
        <f>'phase fraction'!G136+'phase fraction'!F136</f>
        <v>0.15792305622814098</v>
      </c>
      <c r="E136">
        <f>'phase fraction'!H136</f>
        <v>0</v>
      </c>
      <c r="F136">
        <f>'phase fraction'!I136</f>
        <v>0</v>
      </c>
      <c r="G136">
        <f>'phase fraction'!J136</f>
        <v>0.62200699488835087</v>
      </c>
      <c r="H136">
        <f>'phase fraction'!K136</f>
        <v>0</v>
      </c>
      <c r="I136">
        <f>'phase fraction'!L136</f>
        <v>5.9187516814635461E-3</v>
      </c>
      <c r="J136">
        <f>'phase fraction'!O136</f>
        <v>0</v>
      </c>
      <c r="K136">
        <f>'phase fraction'!P136</f>
        <v>8.8781275221953195E-3</v>
      </c>
      <c r="L136">
        <f>'phase fraction'!Q136</f>
        <v>1.2644605864944848E-2</v>
      </c>
      <c r="M136">
        <f>'phase fraction'!R136</f>
        <v>2.2867904223836426E-2</v>
      </c>
      <c r="N136">
        <f>'phase fraction'!S136</f>
        <v>0.10761366693570083</v>
      </c>
      <c r="O136">
        <f>'phase fraction'!T136</f>
        <v>6.187785848802798E-2</v>
      </c>
      <c r="P136">
        <f>'phase fraction'!U136</f>
        <v>2.6903416733925207E-4</v>
      </c>
      <c r="S136">
        <f t="shared" si="4"/>
        <v>0.34032822168415389</v>
      </c>
      <c r="T136">
        <f t="shared" si="5"/>
        <v>3.1746031746031744E-2</v>
      </c>
    </row>
    <row r="137" spans="1:20" x14ac:dyDescent="0.2">
      <c r="A137" t="str">
        <f>'phase fraction'!A137</f>
        <v>Colony-4595-t3-ps2A-c19-r-masked</v>
      </c>
      <c r="B137" t="str">
        <f>'phase fraction'!C137</f>
        <v>c</v>
      </c>
      <c r="C137">
        <f>'raw phase counts ordered'!F141</f>
        <v>3210</v>
      </c>
      <c r="D137">
        <f>'phase fraction'!G137+'phase fraction'!F137</f>
        <v>0.24890965732087228</v>
      </c>
      <c r="E137">
        <f>'phase fraction'!H137</f>
        <v>0</v>
      </c>
      <c r="F137">
        <f>'phase fraction'!I137</f>
        <v>0</v>
      </c>
      <c r="G137">
        <f>'phase fraction'!J137</f>
        <v>0.50436137071651088</v>
      </c>
      <c r="H137">
        <f>'phase fraction'!K137</f>
        <v>0</v>
      </c>
      <c r="I137">
        <f>'phase fraction'!L137</f>
        <v>2.4922118380062306E-3</v>
      </c>
      <c r="J137">
        <f>'phase fraction'!O137</f>
        <v>0</v>
      </c>
      <c r="K137">
        <f>'phase fraction'!P137</f>
        <v>0</v>
      </c>
      <c r="L137">
        <f>'phase fraction'!Q137</f>
        <v>4.3302180685358259E-2</v>
      </c>
      <c r="M137">
        <f>'phase fraction'!R137</f>
        <v>9.657320872274144E-3</v>
      </c>
      <c r="N137">
        <f>'phase fraction'!S137</f>
        <v>0.15109034267912771</v>
      </c>
      <c r="O137">
        <f>'phase fraction'!T137</f>
        <v>3.8006230529595016E-2</v>
      </c>
      <c r="P137">
        <f>'phase fraction'!U137</f>
        <v>2.1806853582554517E-3</v>
      </c>
      <c r="S137">
        <f t="shared" si="4"/>
        <v>0.48348909657320865</v>
      </c>
      <c r="T137">
        <f t="shared" si="5"/>
        <v>9.657320872274144E-3</v>
      </c>
    </row>
    <row r="138" spans="1:20" x14ac:dyDescent="0.2">
      <c r="A138" t="str">
        <f>'phase fraction'!A138</f>
        <v>Colony-4595-t3-ps2A-c5a-p1-masked</v>
      </c>
      <c r="B138" t="str">
        <f>'phase fraction'!C138</f>
        <v>c</v>
      </c>
      <c r="C138">
        <f>'raw phase counts ordered'!F142</f>
        <v>1459</v>
      </c>
      <c r="D138">
        <f>'phase fraction'!G138+0.5*'phase fraction'!F138</f>
        <v>0.14941740918437285</v>
      </c>
      <c r="E138">
        <f>'phase fraction'!H138</f>
        <v>0</v>
      </c>
      <c r="F138">
        <f>'phase fraction'!I138</f>
        <v>0</v>
      </c>
      <c r="G138">
        <f>'phase fraction'!J138</f>
        <v>0.12885538039753255</v>
      </c>
      <c r="H138">
        <f>'phase fraction'!K138</f>
        <v>0</v>
      </c>
      <c r="I138">
        <f>'phase fraction'!L138</f>
        <v>6.8540095956134339E-3</v>
      </c>
      <c r="J138">
        <f>'phase fraction'!O138</f>
        <v>0</v>
      </c>
      <c r="K138">
        <f>'phase fraction'!P138</f>
        <v>0</v>
      </c>
      <c r="L138">
        <f>'phase fraction'!Q138</f>
        <v>8.704592186429061E-2</v>
      </c>
      <c r="M138">
        <f>'phase fraction'!R138</f>
        <v>1.7135023989033583E-2</v>
      </c>
      <c r="N138">
        <f>'phase fraction'!S138</f>
        <v>0.39410555174777245</v>
      </c>
      <c r="O138">
        <f>'phase fraction'!T138</f>
        <v>8.2248115147361203E-2</v>
      </c>
      <c r="P138">
        <f>'phase fraction'!U138</f>
        <v>1.0966415352981495E-2</v>
      </c>
      <c r="R138">
        <f>0.5*'phase fraction'!F138</f>
        <v>0.12337217272104181</v>
      </c>
      <c r="S138">
        <f t="shared" si="4"/>
        <v>0.72378341329677864</v>
      </c>
      <c r="T138">
        <f t="shared" si="5"/>
        <v>1.7135023989033583E-2</v>
      </c>
    </row>
    <row r="139" spans="1:20" x14ac:dyDescent="0.2">
      <c r="A139" t="str">
        <f>'phase fraction'!A139</f>
        <v>Colony-4595-t3-ps2A-c5a-p2-masked</v>
      </c>
      <c r="B139" t="str">
        <f>'phase fraction'!C139</f>
        <v>c</v>
      </c>
      <c r="C139">
        <f>'raw phase counts ordered'!F143</f>
        <v>1463</v>
      </c>
      <c r="D139">
        <f>'phase fraction'!G139</f>
        <v>2.8024606971975393E-2</v>
      </c>
      <c r="E139">
        <f>'phase fraction'!H139</f>
        <v>0</v>
      </c>
      <c r="F139">
        <f>'phase fraction'!I139</f>
        <v>0</v>
      </c>
      <c r="G139">
        <f>'phase fraction'!J139</f>
        <v>4.8530416951469584E-2</v>
      </c>
      <c r="H139">
        <f>'phase fraction'!K139</f>
        <v>0</v>
      </c>
      <c r="I139">
        <f>'phase fraction'!L139</f>
        <v>6.8352699931647304E-2</v>
      </c>
      <c r="J139">
        <f>'phase fraction'!O139</f>
        <v>0</v>
      </c>
      <c r="K139">
        <f>'phase fraction'!P139</f>
        <v>0</v>
      </c>
      <c r="L139">
        <f>'phase fraction'!Q139</f>
        <v>7.792207792207792E-2</v>
      </c>
      <c r="M139">
        <f>'phase fraction'!R139</f>
        <v>1.3670539986329461E-3</v>
      </c>
      <c r="N139">
        <f>'phase fraction'!S139</f>
        <v>0.42173615857826385</v>
      </c>
      <c r="O139">
        <f>'phase fraction'!T139</f>
        <v>0.18045112781954886</v>
      </c>
      <c r="P139">
        <f>'phase fraction'!U139</f>
        <v>2.2556390977443608E-2</v>
      </c>
      <c r="Q139">
        <f>'phase fraction'!F139</f>
        <v>0.15105946684894053</v>
      </c>
      <c r="S139">
        <f t="shared" si="4"/>
        <v>0.73069036226930972</v>
      </c>
      <c r="T139">
        <f t="shared" si="5"/>
        <v>1.3670539986329461E-3</v>
      </c>
    </row>
    <row r="140" spans="1:20" x14ac:dyDescent="0.2">
      <c r="A140" t="str">
        <f>'phase fraction'!A140</f>
        <v>Colony-4595-t3-ps2A-c6-r-masked</v>
      </c>
      <c r="B140" t="str">
        <f>'phase fraction'!C140</f>
        <v>c</v>
      </c>
      <c r="C140">
        <f>'raw phase counts ordered'!F144</f>
        <v>2428</v>
      </c>
      <c r="D140">
        <f>'phase fraction'!G140+'phase fraction'!F140</f>
        <v>7.784184514003295E-2</v>
      </c>
      <c r="E140">
        <f>'phase fraction'!H140</f>
        <v>0</v>
      </c>
      <c r="F140">
        <f>'phase fraction'!I140</f>
        <v>0</v>
      </c>
      <c r="G140">
        <f>'phase fraction'!J140</f>
        <v>0.65939044481054365</v>
      </c>
      <c r="H140">
        <f>'phase fraction'!K140</f>
        <v>0</v>
      </c>
      <c r="I140">
        <f>'phase fraction'!L140</f>
        <v>0</v>
      </c>
      <c r="J140">
        <f>'phase fraction'!O140</f>
        <v>0</v>
      </c>
      <c r="K140">
        <f>'phase fraction'!P140</f>
        <v>2.2240527182866558E-2</v>
      </c>
      <c r="L140">
        <f>'phase fraction'!Q140</f>
        <v>1.8533772652388796E-2</v>
      </c>
      <c r="M140">
        <f>'phase fraction'!R140</f>
        <v>2.2652388797364087E-2</v>
      </c>
      <c r="N140">
        <f>'phase fraction'!S140</f>
        <v>0.13344316309719934</v>
      </c>
      <c r="O140">
        <f>'phase fraction'!T140</f>
        <v>6.3426688632619438E-2</v>
      </c>
      <c r="P140">
        <f>'phase fraction'!U140</f>
        <v>2.4711696869851728E-3</v>
      </c>
      <c r="S140">
        <f t="shared" si="4"/>
        <v>0.29571663920922575</v>
      </c>
      <c r="T140">
        <f t="shared" si="5"/>
        <v>4.4892915980230645E-2</v>
      </c>
    </row>
    <row r="141" spans="1:20" x14ac:dyDescent="0.2">
      <c r="A141" t="str">
        <f>'phase fraction'!A141</f>
        <v>Colony-4595-t3-ps2A-c2-p1-masked</v>
      </c>
      <c r="B141" t="str">
        <f>'phase fraction'!C141</f>
        <v>c</v>
      </c>
      <c r="C141">
        <f>'raw phase counts ordered'!F145</f>
        <v>545</v>
      </c>
      <c r="D141">
        <f>'phase fraction'!G141</f>
        <v>5.5045871559633031E-2</v>
      </c>
      <c r="E141">
        <f>'phase fraction'!H141</f>
        <v>0</v>
      </c>
      <c r="F141">
        <f>'phase fraction'!I141</f>
        <v>0</v>
      </c>
      <c r="G141">
        <f>'phase fraction'!J141+'phase fraction'!F141</f>
        <v>0.52293577981651373</v>
      </c>
      <c r="H141">
        <f>'phase fraction'!K141</f>
        <v>0</v>
      </c>
      <c r="I141">
        <f>'phase fraction'!L141</f>
        <v>1.834862385321101E-3</v>
      </c>
      <c r="J141">
        <f>'phase fraction'!O141</f>
        <v>0.3651376146788991</v>
      </c>
      <c r="K141">
        <f>'phase fraction'!P141</f>
        <v>0</v>
      </c>
      <c r="L141">
        <f>'phase fraction'!Q141</f>
        <v>0</v>
      </c>
      <c r="M141">
        <f>'phase fraction'!R141</f>
        <v>0</v>
      </c>
      <c r="N141">
        <f>'phase fraction'!S141</f>
        <v>0</v>
      </c>
      <c r="O141">
        <f>'phase fraction'!T141</f>
        <v>5.5045871559633031E-2</v>
      </c>
      <c r="P141">
        <f>'phase fraction'!U141</f>
        <v>0</v>
      </c>
      <c r="S141">
        <f t="shared" si="4"/>
        <v>0.11009174311926606</v>
      </c>
      <c r="T141">
        <f t="shared" si="5"/>
        <v>0</v>
      </c>
    </row>
    <row r="142" spans="1:20" x14ac:dyDescent="0.2">
      <c r="A142" t="str">
        <f>'phase fraction'!A142</f>
        <v>Colony-4595-t3-ps2A-c2-p2-masked</v>
      </c>
      <c r="B142" t="str">
        <f>'phase fraction'!C142</f>
        <v>c</v>
      </c>
      <c r="C142">
        <f>'raw phase counts ordered'!F146</f>
        <v>551</v>
      </c>
      <c r="D142">
        <f>'phase fraction'!G142</f>
        <v>9.0744101633393831E-2</v>
      </c>
      <c r="E142">
        <f>'phase fraction'!H142</f>
        <v>0</v>
      </c>
      <c r="F142">
        <f>'phase fraction'!I142</f>
        <v>0</v>
      </c>
      <c r="G142">
        <f>+'phase fraction'!F142</f>
        <v>7.0780399274047182E-2</v>
      </c>
      <c r="H142">
        <f>'phase fraction'!K142</f>
        <v>0</v>
      </c>
      <c r="I142">
        <f>'phase fraction'!L142</f>
        <v>7.2595281306715061E-3</v>
      </c>
      <c r="J142">
        <f>'phase fraction'!O142</f>
        <v>1.8148820326678765E-3</v>
      </c>
      <c r="K142">
        <f>'phase fraction'!P142</f>
        <v>0</v>
      </c>
      <c r="L142">
        <f>'phase fraction'!Q142</f>
        <v>0</v>
      </c>
      <c r="M142">
        <f>'phase fraction'!R142</f>
        <v>0</v>
      </c>
      <c r="N142">
        <f>'phase fraction'!S142</f>
        <v>1.4519056261343012E-2</v>
      </c>
      <c r="O142">
        <f>'phase fraction'!T142</f>
        <v>3.6297640653357534E-2</v>
      </c>
      <c r="P142">
        <f>'phase fraction'!U142</f>
        <v>0</v>
      </c>
      <c r="S142">
        <f t="shared" si="4"/>
        <v>0.14156079854809436</v>
      </c>
      <c r="T142">
        <f t="shared" si="5"/>
        <v>0</v>
      </c>
    </row>
    <row r="143" spans="1:20" x14ac:dyDescent="0.2">
      <c r="A143" t="str">
        <f>'phase fraction'!A143</f>
        <v>Colony-4595-t3-ps2A-c2-r-masked</v>
      </c>
      <c r="B143" t="str">
        <f>'phase fraction'!C143</f>
        <v>c</v>
      </c>
      <c r="C143">
        <f>'raw phase counts ordered'!F147</f>
        <v>2239</v>
      </c>
      <c r="D143">
        <f>'phase fraction'!G143+0.5*'phase fraction'!F143</f>
        <v>0.18892362661902634</v>
      </c>
      <c r="E143">
        <f>'phase fraction'!H143</f>
        <v>0</v>
      </c>
      <c r="F143">
        <f>'phase fraction'!I143</f>
        <v>0</v>
      </c>
      <c r="G143">
        <f>'phase fraction'!J143</f>
        <v>0.3519428316212595</v>
      </c>
      <c r="H143">
        <f>'phase fraction'!K143</f>
        <v>0</v>
      </c>
      <c r="I143">
        <f>'phase fraction'!L143</f>
        <v>6.2527914247431891E-3</v>
      </c>
      <c r="J143">
        <f>'phase fraction'!O143</f>
        <v>5.4041983028137563E-2</v>
      </c>
      <c r="K143">
        <f>'phase fraction'!P143</f>
        <v>4.4662795891022776E-4</v>
      </c>
      <c r="L143">
        <f>'phase fraction'!Q143</f>
        <v>3.5283608753907993E-2</v>
      </c>
      <c r="M143">
        <f>'phase fraction'!R143</f>
        <v>2.1438142027690933E-2</v>
      </c>
      <c r="N143">
        <f>'phase fraction'!S143</f>
        <v>0.25457793657882982</v>
      </c>
      <c r="O143">
        <f>'phase fraction'!T143</f>
        <v>8.0393032603841008E-3</v>
      </c>
      <c r="P143">
        <f>'phase fraction'!U143</f>
        <v>4.4662795891022776E-4</v>
      </c>
      <c r="R143">
        <f>0.5*'phase fraction'!F143</f>
        <v>7.8606520768200086E-2</v>
      </c>
      <c r="S143">
        <f t="shared" si="4"/>
        <v>0.48727110317105848</v>
      </c>
      <c r="T143">
        <f t="shared" si="5"/>
        <v>2.188476998660116E-2</v>
      </c>
    </row>
    <row r="144" spans="1:20" x14ac:dyDescent="0.2">
      <c r="A144" t="str">
        <f>'phase fraction'!A144</f>
        <v>Colony-4595-t3-ps2A-c20-p1-masked</v>
      </c>
      <c r="B144" t="str">
        <f>'phase fraction'!C144</f>
        <v>c</v>
      </c>
      <c r="C144">
        <f>'raw phase counts ordered'!F148</f>
        <v>1404</v>
      </c>
      <c r="D144">
        <f>'phase fraction'!G144</f>
        <v>1.2108262108262107E-2</v>
      </c>
      <c r="E144">
        <f>'phase fraction'!H144</f>
        <v>0</v>
      </c>
      <c r="F144">
        <f>'phase fraction'!I144</f>
        <v>0</v>
      </c>
      <c r="G144">
        <f>'phase fraction'!J144+0.5*'phase fraction'!F144</f>
        <v>0.15562678062678062</v>
      </c>
      <c r="H144">
        <f>'phase fraction'!K144</f>
        <v>0</v>
      </c>
      <c r="I144">
        <f>'phase fraction'!L144</f>
        <v>0</v>
      </c>
      <c r="J144">
        <f>'phase fraction'!O144</f>
        <v>0</v>
      </c>
      <c r="K144">
        <f>'phase fraction'!P144</f>
        <v>0</v>
      </c>
      <c r="L144">
        <f>'phase fraction'!Q144</f>
        <v>8.1908831908831914E-2</v>
      </c>
      <c r="M144">
        <f>'phase fraction'!R144</f>
        <v>1.4245014245014246E-3</v>
      </c>
      <c r="N144">
        <f>'phase fraction'!S144</f>
        <v>0.56054131054131051</v>
      </c>
      <c r="O144">
        <f>'phase fraction'!T144</f>
        <v>5.8404558404558403E-2</v>
      </c>
      <c r="P144">
        <f>'phase fraction'!U144</f>
        <v>0</v>
      </c>
      <c r="Q144">
        <f>0.5*'phase fraction'!F144</f>
        <v>0.12998575498575499</v>
      </c>
      <c r="S144">
        <f t="shared" si="4"/>
        <v>0.71296296296296291</v>
      </c>
      <c r="T144">
        <f t="shared" si="5"/>
        <v>1.4245014245014246E-3</v>
      </c>
    </row>
    <row r="145" spans="1:20" x14ac:dyDescent="0.2">
      <c r="A145" t="str">
        <f>'phase fraction'!A145</f>
        <v>Colony-4595-t3-ps2A-c9-p1-masked</v>
      </c>
      <c r="B145" t="str">
        <f>'phase fraction'!C145</f>
        <v>c</v>
      </c>
      <c r="C145">
        <f>'raw phase counts ordered'!F149</f>
        <v>1372</v>
      </c>
      <c r="D145">
        <f>'phase fraction'!G145</f>
        <v>4.2274052478134108E-2</v>
      </c>
      <c r="E145">
        <f>'phase fraction'!H145</f>
        <v>0</v>
      </c>
      <c r="F145">
        <f>'phase fraction'!I145</f>
        <v>0</v>
      </c>
      <c r="G145">
        <f>'phase fraction'!J145</f>
        <v>8.0174927113702624E-3</v>
      </c>
      <c r="H145">
        <f>'phase fraction'!K145</f>
        <v>0</v>
      </c>
      <c r="I145">
        <f>'phase fraction'!L145</f>
        <v>0</v>
      </c>
      <c r="J145">
        <f>'phase fraction'!O145</f>
        <v>0</v>
      </c>
      <c r="K145">
        <f>'phase fraction'!P145</f>
        <v>1.4577259475218659E-3</v>
      </c>
      <c r="L145">
        <f>'phase fraction'!Q145</f>
        <v>0.12026239067055394</v>
      </c>
      <c r="M145">
        <f>'phase fraction'!R145</f>
        <v>1.8221574344023325E-2</v>
      </c>
      <c r="N145">
        <f>'phase fraction'!S145</f>
        <v>0.37244897959183676</v>
      </c>
      <c r="O145">
        <f>'phase fraction'!T145</f>
        <v>7.2886297376093293E-4</v>
      </c>
      <c r="P145">
        <f>'phase fraction'!U145</f>
        <v>6.2682215743440239E-2</v>
      </c>
      <c r="Q145">
        <f>'phase fraction'!F145</f>
        <v>0.37390670553935862</v>
      </c>
      <c r="S145">
        <f t="shared" si="4"/>
        <v>0.59839650145772605</v>
      </c>
      <c r="T145">
        <f t="shared" si="5"/>
        <v>1.9679300291545191E-2</v>
      </c>
    </row>
    <row r="146" spans="1:20" x14ac:dyDescent="0.2">
      <c r="A146" t="str">
        <f>'phase fraction'!A146</f>
        <v>Colony-4595-t3-ps2A-c9-r-masked</v>
      </c>
      <c r="B146" t="str">
        <f>'phase fraction'!C146</f>
        <v>c</v>
      </c>
      <c r="C146">
        <f>'raw phase counts ordered'!F150</f>
        <v>2173</v>
      </c>
      <c r="D146">
        <f>'phase fraction'!G146</f>
        <v>3.6815462494247586E-3</v>
      </c>
      <c r="E146">
        <f>'phase fraction'!H146</f>
        <v>0</v>
      </c>
      <c r="F146">
        <f>'phase fraction'!I146</f>
        <v>0</v>
      </c>
      <c r="G146">
        <f>'phase fraction'!J146</f>
        <v>0</v>
      </c>
      <c r="H146">
        <f>'phase fraction'!K146</f>
        <v>0</v>
      </c>
      <c r="I146">
        <f>'phase fraction'!L146</f>
        <v>0</v>
      </c>
      <c r="J146">
        <f>'phase fraction'!O146</f>
        <v>0</v>
      </c>
      <c r="K146">
        <f>'phase fraction'!P146</f>
        <v>3.2213529682466636E-3</v>
      </c>
      <c r="L146">
        <f>'phase fraction'!Q146</f>
        <v>9.618039576622181E-2</v>
      </c>
      <c r="M146">
        <f>'phase fraction'!R146</f>
        <v>6.4427059364933273E-3</v>
      </c>
      <c r="N146">
        <f>'phase fraction'!S146</f>
        <v>0.32949838932351588</v>
      </c>
      <c r="O146">
        <f>'phase fraction'!T146</f>
        <v>4.6019328117809482E-4</v>
      </c>
      <c r="P146">
        <f>'phase fraction'!U146</f>
        <v>4.6019328117809483E-2</v>
      </c>
      <c r="Q146">
        <f>'phase fraction'!F146</f>
        <v>0.51449608835711003</v>
      </c>
      <c r="S146">
        <f t="shared" si="4"/>
        <v>0.47583985273814999</v>
      </c>
      <c r="T146">
        <f t="shared" si="5"/>
        <v>9.6640589047399909E-3</v>
      </c>
    </row>
    <row r="147" spans="1:20" x14ac:dyDescent="0.2">
      <c r="A147" t="str">
        <f>'phase fraction'!A147</f>
        <v>Colony-4595-t3-ps2A-c10-p1-masked</v>
      </c>
      <c r="B147" t="str">
        <f>'phase fraction'!C147</f>
        <v>c</v>
      </c>
      <c r="C147">
        <f>'raw phase counts ordered'!F151</f>
        <v>1255</v>
      </c>
      <c r="D147">
        <f>'phase fraction'!G147</f>
        <v>2.6294820717131476E-2</v>
      </c>
      <c r="E147">
        <f>'phase fraction'!H147</f>
        <v>0</v>
      </c>
      <c r="F147">
        <f>'phase fraction'!I147</f>
        <v>0</v>
      </c>
      <c r="G147">
        <f>'phase fraction'!J147</f>
        <v>0</v>
      </c>
      <c r="H147">
        <f>'phase fraction'!K147</f>
        <v>0</v>
      </c>
      <c r="I147">
        <f>'phase fraction'!L147</f>
        <v>0</v>
      </c>
      <c r="J147">
        <f>'phase fraction'!O147</f>
        <v>0</v>
      </c>
      <c r="K147">
        <f>'phase fraction'!P147</f>
        <v>0</v>
      </c>
      <c r="L147">
        <f>'phase fraction'!Q147</f>
        <v>0.14262948207171314</v>
      </c>
      <c r="M147">
        <f>'phase fraction'!R147</f>
        <v>0</v>
      </c>
      <c r="N147">
        <f>'phase fraction'!S147</f>
        <v>0.61434262948207174</v>
      </c>
      <c r="O147">
        <f>'phase fraction'!T147</f>
        <v>3.9840637450199202E-3</v>
      </c>
      <c r="P147">
        <f>'phase fraction'!U147</f>
        <v>1.5936254980079681E-2</v>
      </c>
      <c r="Q147">
        <f>'phase fraction'!F147</f>
        <v>0.19681274900398407</v>
      </c>
      <c r="S147">
        <f t="shared" si="4"/>
        <v>0.80318725099601596</v>
      </c>
      <c r="T147">
        <f t="shared" si="5"/>
        <v>0</v>
      </c>
    </row>
    <row r="148" spans="1:20" x14ac:dyDescent="0.2">
      <c r="A148" t="str">
        <f>'phase fraction'!A148</f>
        <v>Colony-4595-t3-ps2A-c11-r-masked</v>
      </c>
      <c r="B148" t="str">
        <f>'phase fraction'!C148</f>
        <v>c</v>
      </c>
      <c r="C148">
        <f>'raw phase counts ordered'!F152</f>
        <v>2747</v>
      </c>
      <c r="D148">
        <f>'phase fraction'!G148+'phase fraction'!F148</f>
        <v>0.21514379322897706</v>
      </c>
      <c r="E148">
        <f>'phase fraction'!H148</f>
        <v>0</v>
      </c>
      <c r="F148">
        <f>'phase fraction'!I148</f>
        <v>0</v>
      </c>
      <c r="G148">
        <f>'phase fraction'!J148</f>
        <v>0.45941026574444849</v>
      </c>
      <c r="H148">
        <f>'phase fraction'!K148</f>
        <v>0</v>
      </c>
      <c r="I148">
        <f>'phase fraction'!L148</f>
        <v>1.8201674554058974E-3</v>
      </c>
      <c r="J148">
        <f>'phase fraction'!O148</f>
        <v>0</v>
      </c>
      <c r="K148">
        <f>'phase fraction'!P148</f>
        <v>0</v>
      </c>
      <c r="L148">
        <f>'phase fraction'!Q148</f>
        <v>4.7324353840553328E-3</v>
      </c>
      <c r="M148">
        <f>'phase fraction'!R148</f>
        <v>0</v>
      </c>
      <c r="N148">
        <f>'phase fraction'!S148</f>
        <v>0.13250819075354933</v>
      </c>
      <c r="O148">
        <f>'phase fraction'!T148</f>
        <v>0.18165271204950856</v>
      </c>
      <c r="P148">
        <f>'phase fraction'!U148</f>
        <v>4.7324353840553328E-3</v>
      </c>
      <c r="S148">
        <f t="shared" si="4"/>
        <v>0.53876956680014554</v>
      </c>
      <c r="T148">
        <f t="shared" si="5"/>
        <v>0</v>
      </c>
    </row>
    <row r="149" spans="1:20" x14ac:dyDescent="0.2">
      <c r="A149" t="str">
        <f>'phase fraction'!A149</f>
        <v>Colony-4595-t3-ps2A-c39-p1-masked</v>
      </c>
      <c r="B149" t="str">
        <f>'phase fraction'!C149</f>
        <v>x</v>
      </c>
      <c r="C149">
        <f>'raw phase counts ordered'!F153</f>
        <v>2072</v>
      </c>
      <c r="D149">
        <f>'phase fraction'!G149</f>
        <v>4.4401544401544403E-2</v>
      </c>
      <c r="E149">
        <f>'phase fraction'!H149</f>
        <v>0</v>
      </c>
      <c r="F149">
        <f>'phase fraction'!I149</f>
        <v>0</v>
      </c>
      <c r="G149">
        <f>'phase fraction'!J149</f>
        <v>0</v>
      </c>
      <c r="H149">
        <f>'phase fraction'!K149</f>
        <v>0</v>
      </c>
      <c r="I149">
        <f>'phase fraction'!L149</f>
        <v>0</v>
      </c>
      <c r="J149">
        <f>'phase fraction'!O149</f>
        <v>0</v>
      </c>
      <c r="K149">
        <f>'phase fraction'!P149</f>
        <v>1.6891891891891893E-2</v>
      </c>
      <c r="L149">
        <f>'phase fraction'!Q149+'phase fraction'!F149</f>
        <v>0.30453667953667951</v>
      </c>
      <c r="M149">
        <f>'phase fraction'!R149</f>
        <v>0.51158301158301156</v>
      </c>
      <c r="N149">
        <f>'phase fraction'!S149</f>
        <v>0.12210424710424711</v>
      </c>
      <c r="O149">
        <f>'phase fraction'!T149</f>
        <v>4.8262548262548264E-4</v>
      </c>
      <c r="P149">
        <f>'phase fraction'!U149</f>
        <v>0</v>
      </c>
      <c r="S149">
        <f t="shared" si="4"/>
        <v>0.47152509652509655</v>
      </c>
      <c r="T149">
        <f t="shared" si="5"/>
        <v>0.52847490347490345</v>
      </c>
    </row>
    <row r="150" spans="1:20" x14ac:dyDescent="0.2">
      <c r="A150" t="str">
        <f>'phase fraction'!A150</f>
        <v>Moss-5185-t1-ps1B-c18-r-masked</v>
      </c>
      <c r="B150" t="str">
        <f>'phase fraction'!C150</f>
        <v>c</v>
      </c>
      <c r="C150">
        <f>'raw phase counts ordered'!F154</f>
        <v>1939</v>
      </c>
      <c r="D150">
        <f>'phase fraction'!G150</f>
        <v>9.283135636926251E-3</v>
      </c>
      <c r="E150">
        <f>'phase fraction'!H150</f>
        <v>0</v>
      </c>
      <c r="F150">
        <f>'phase fraction'!I150</f>
        <v>0</v>
      </c>
      <c r="G150">
        <f>'phase fraction'!J150</f>
        <v>1.9597730789066528E-2</v>
      </c>
      <c r="H150">
        <f>'phase fraction'!K150</f>
        <v>0</v>
      </c>
      <c r="I150">
        <f>'phase fraction'!L150</f>
        <v>0</v>
      </c>
      <c r="J150">
        <f>'phase fraction'!O150</f>
        <v>0</v>
      </c>
      <c r="K150">
        <f>'phase fraction'!P150</f>
        <v>7.0654976792160915E-2</v>
      </c>
      <c r="L150">
        <f>'phase fraction'!Q150</f>
        <v>0.13305827746260959</v>
      </c>
      <c r="M150">
        <f>'phase fraction'!R150</f>
        <v>0.12325941206807632</v>
      </c>
      <c r="N150">
        <f>'phase fraction'!S150</f>
        <v>0.13047962867457452</v>
      </c>
      <c r="O150">
        <f>'phase fraction'!T150+0.25*'phase fraction'!F150</f>
        <v>0.13189788550799381</v>
      </c>
      <c r="P150">
        <f>'phase fraction'!U150</f>
        <v>0.14853017019082002</v>
      </c>
      <c r="Q150">
        <f>0.75*'phase fraction'!F150</f>
        <v>0.23323878287777206</v>
      </c>
      <c r="S150">
        <f t="shared" si="4"/>
        <v>0.55324909747292428</v>
      </c>
      <c r="T150">
        <f t="shared" si="5"/>
        <v>0.19391438886023724</v>
      </c>
    </row>
    <row r="151" spans="1:20" x14ac:dyDescent="0.2">
      <c r="A151" t="str">
        <f>'phase fraction'!A151</f>
        <v>Moss-5185-t1-ps1B-c14a-p1-masked</v>
      </c>
      <c r="B151" t="str">
        <f>'phase fraction'!C151</f>
        <v>c</v>
      </c>
      <c r="C151">
        <f>'raw phase counts ordered'!F155</f>
        <v>1495</v>
      </c>
      <c r="D151">
        <f>'phase fraction'!G151</f>
        <v>0.17458193979933109</v>
      </c>
      <c r="E151">
        <f>'phase fraction'!H151</f>
        <v>0</v>
      </c>
      <c r="F151">
        <f>'phase fraction'!I151</f>
        <v>0</v>
      </c>
      <c r="G151">
        <f>'phase fraction'!J151</f>
        <v>0</v>
      </c>
      <c r="H151">
        <f>'phase fraction'!K151</f>
        <v>0</v>
      </c>
      <c r="I151">
        <f>'phase fraction'!L151</f>
        <v>0</v>
      </c>
      <c r="J151">
        <f>'phase fraction'!O151</f>
        <v>0</v>
      </c>
      <c r="K151">
        <f>'phase fraction'!P151</f>
        <v>0</v>
      </c>
      <c r="L151">
        <f>'phase fraction'!Q151</f>
        <v>4.6153846153846156E-2</v>
      </c>
      <c r="M151">
        <f>'phase fraction'!R151</f>
        <v>0</v>
      </c>
      <c r="N151">
        <f>'phase fraction'!S151</f>
        <v>0.42608695652173911</v>
      </c>
      <c r="O151">
        <f>'phase fraction'!T151+'phase fraction'!F151</f>
        <v>0.10836120401337793</v>
      </c>
      <c r="P151">
        <f>'phase fraction'!U151</f>
        <v>0.24481605351170568</v>
      </c>
      <c r="S151">
        <f t="shared" si="4"/>
        <v>0.99999999999999989</v>
      </c>
      <c r="T151">
        <f t="shared" si="5"/>
        <v>0</v>
      </c>
    </row>
    <row r="152" spans="1:20" x14ac:dyDescent="0.2">
      <c r="A152" t="str">
        <f>'phase fraction'!A152</f>
        <v>Moss-5185-t1-ps1B-c12-r-masked</v>
      </c>
      <c r="B152" t="str">
        <f>'phase fraction'!C152</f>
        <v>c</v>
      </c>
      <c r="C152">
        <f>'raw phase counts ordered'!F156</f>
        <v>3545</v>
      </c>
      <c r="D152">
        <f>'phase fraction'!G152</f>
        <v>6.7700987306064881E-3</v>
      </c>
      <c r="E152">
        <f>'phase fraction'!H152</f>
        <v>0</v>
      </c>
      <c r="F152">
        <f>'phase fraction'!I152</f>
        <v>0</v>
      </c>
      <c r="G152">
        <f>'phase fraction'!J152</f>
        <v>0.29788434414668546</v>
      </c>
      <c r="H152">
        <f>'phase fraction'!K152</f>
        <v>0</v>
      </c>
      <c r="I152">
        <f>'phase fraction'!L152</f>
        <v>0</v>
      </c>
      <c r="J152">
        <f>'phase fraction'!O152</f>
        <v>0</v>
      </c>
      <c r="K152">
        <f>'phase fraction'!P152</f>
        <v>5.1904090267983073E-2</v>
      </c>
      <c r="L152">
        <f>'phase fraction'!Q152</f>
        <v>1.8335684062059238E-2</v>
      </c>
      <c r="M152">
        <f>'phase fraction'!R152</f>
        <v>5.0493653032440057E-2</v>
      </c>
      <c r="N152">
        <f>'phase fraction'!S152</f>
        <v>0.32355430183356843</v>
      </c>
      <c r="O152">
        <f>'phase fraction'!T152+'phase fraction'!F152</f>
        <v>0.22961918194640341</v>
      </c>
      <c r="P152">
        <f>'phase fraction'!U152</f>
        <v>2.1438645980253877E-2</v>
      </c>
      <c r="S152">
        <f t="shared" si="4"/>
        <v>0.59971791255289142</v>
      </c>
      <c r="T152">
        <f t="shared" si="5"/>
        <v>0.10239774330042313</v>
      </c>
    </row>
    <row r="153" spans="1:20" x14ac:dyDescent="0.2">
      <c r="A153" t="str">
        <f>'phase fraction'!A153</f>
        <v>Moss-5185-t1-ps1B-c20-p1-masked</v>
      </c>
      <c r="B153" t="str">
        <f>'phase fraction'!C153</f>
        <v>aoa</v>
      </c>
      <c r="C153">
        <f>'raw phase counts ordered'!F157</f>
        <v>1495</v>
      </c>
      <c r="D153">
        <f>'phase fraction'!G153</f>
        <v>0</v>
      </c>
      <c r="E153">
        <f>'phase fraction'!H153</f>
        <v>0</v>
      </c>
      <c r="F153">
        <f>'phase fraction'!I153</f>
        <v>0</v>
      </c>
      <c r="G153">
        <f>'phase fraction'!J153</f>
        <v>0</v>
      </c>
      <c r="H153">
        <f>'phase fraction'!K153</f>
        <v>0</v>
      </c>
      <c r="I153">
        <f>'phase fraction'!L153</f>
        <v>0</v>
      </c>
      <c r="J153">
        <f>'phase fraction'!O153</f>
        <v>0</v>
      </c>
      <c r="K153">
        <f>'phase fraction'!P153</f>
        <v>0.44949832775919735</v>
      </c>
      <c r="L153">
        <f>'phase fraction'!Q153</f>
        <v>8.0267558528428085E-3</v>
      </c>
      <c r="M153">
        <f>'phase fraction'!R153</f>
        <v>5.4849498327759198E-2</v>
      </c>
      <c r="N153">
        <f>'phase fraction'!S153</f>
        <v>0.28561872909698999</v>
      </c>
      <c r="O153">
        <f>'phase fraction'!T153+'phase fraction'!F153</f>
        <v>0.18662207357859531</v>
      </c>
      <c r="P153">
        <f>'phase fraction'!U153</f>
        <v>1.5384615384615385E-2</v>
      </c>
      <c r="S153">
        <f t="shared" si="4"/>
        <v>0.4956521739130435</v>
      </c>
      <c r="T153">
        <f t="shared" si="5"/>
        <v>0.5043478260869565</v>
      </c>
    </row>
    <row r="154" spans="1:20" x14ac:dyDescent="0.2">
      <c r="A154" t="str">
        <f>'phase fraction'!A154</f>
        <v>Moss-5185-t1-ps1B-c20-r-masked</v>
      </c>
      <c r="B154" t="str">
        <f>'phase fraction'!C154</f>
        <v>aoa</v>
      </c>
      <c r="C154">
        <f>'raw phase counts ordered'!F158</f>
        <v>4101</v>
      </c>
      <c r="D154">
        <f>'phase fraction'!G154</f>
        <v>1.6093635698610095E-2</v>
      </c>
      <c r="E154">
        <f>'phase fraction'!H154</f>
        <v>0</v>
      </c>
      <c r="F154">
        <f>'phase fraction'!I154</f>
        <v>0</v>
      </c>
      <c r="G154">
        <f>'phase fraction'!J154+0.33*'phase fraction'!F154</f>
        <v>7.5935137771275307E-2</v>
      </c>
      <c r="H154">
        <f>'phase fraction'!K154</f>
        <v>0</v>
      </c>
      <c r="I154">
        <f>'phase fraction'!L154</f>
        <v>0</v>
      </c>
      <c r="J154">
        <f>'phase fraction'!O154</f>
        <v>0</v>
      </c>
      <c r="K154">
        <f>'phase fraction'!P154</f>
        <v>0.35552304316020483</v>
      </c>
      <c r="L154">
        <f>'phase fraction'!Q154</f>
        <v>1.0485247500609607E-2</v>
      </c>
      <c r="M154">
        <f>'phase fraction'!R154</f>
        <v>0.11826383808827115</v>
      </c>
      <c r="N154">
        <f>'phase fraction'!S154</f>
        <v>0.21677639600097537</v>
      </c>
      <c r="O154">
        <f>'phase fraction'!T154+0.33*'phase fraction'!F154</f>
        <v>0.10690319434284321</v>
      </c>
      <c r="P154">
        <f>'phase fraction'!U154</f>
        <v>3.5601072909046572E-2</v>
      </c>
      <c r="Q154">
        <f>0.33*'phase fraction'!F154</f>
        <v>6.2523774689100226E-2</v>
      </c>
      <c r="S154">
        <f t="shared" si="4"/>
        <v>0.38585954645208487</v>
      </c>
      <c r="T154">
        <f t="shared" si="5"/>
        <v>0.47378688124847601</v>
      </c>
    </row>
    <row r="155" spans="1:20" x14ac:dyDescent="0.2">
      <c r="A155" t="str">
        <f>'phase fraction'!A155</f>
        <v>Moss-5185-t1-ps1B-c6-p1-masked</v>
      </c>
      <c r="B155" t="str">
        <f>'phase fraction'!C155</f>
        <v>c</v>
      </c>
      <c r="C155">
        <f>'raw phase counts ordered'!F159</f>
        <v>1219</v>
      </c>
      <c r="D155">
        <f>'phase fraction'!G155</f>
        <v>0</v>
      </c>
      <c r="E155">
        <f>'phase fraction'!H155</f>
        <v>0</v>
      </c>
      <c r="F155">
        <f>'phase fraction'!I155</f>
        <v>0</v>
      </c>
      <c r="G155">
        <f>'phase fraction'!J155</f>
        <v>1.3125512715340444E-2</v>
      </c>
      <c r="H155">
        <f>'phase fraction'!K155</f>
        <v>0</v>
      </c>
      <c r="I155">
        <f>'phase fraction'!L155</f>
        <v>0</v>
      </c>
      <c r="J155">
        <f>'phase fraction'!O155</f>
        <v>0</v>
      </c>
      <c r="K155">
        <f>'phase fraction'!P155</f>
        <v>6.3986874487284656E-2</v>
      </c>
      <c r="L155">
        <f>'phase fraction'!Q155</f>
        <v>2.1328958162428219E-2</v>
      </c>
      <c r="M155">
        <f>'phase fraction'!R155</f>
        <v>0.10418375717801477</v>
      </c>
      <c r="N155">
        <f>'phase fraction'!S155</f>
        <v>0.42986054142739949</v>
      </c>
      <c r="O155">
        <f>'phase fraction'!T155+'phase fraction'!F155</f>
        <v>8.0393765381460217E-2</v>
      </c>
      <c r="P155">
        <f>'phase fraction'!U155</f>
        <v>0.28712059064807222</v>
      </c>
      <c r="S155">
        <f t="shared" si="4"/>
        <v>0.8187038556193601</v>
      </c>
      <c r="T155">
        <f t="shared" si="5"/>
        <v>0.16817063166529944</v>
      </c>
    </row>
    <row r="156" spans="1:20" x14ac:dyDescent="0.2">
      <c r="A156" t="str">
        <f>'phase fraction'!A156</f>
        <v>Moss-5185-t1-ps1B-c6-p2-masked</v>
      </c>
      <c r="B156" t="str">
        <f>'phase fraction'!C156</f>
        <v>c</v>
      </c>
      <c r="C156">
        <f>'raw phase counts ordered'!F160</f>
        <v>1216</v>
      </c>
      <c r="D156">
        <f>'phase fraction'!G156</f>
        <v>0</v>
      </c>
      <c r="E156">
        <f>'phase fraction'!H156</f>
        <v>0</v>
      </c>
      <c r="F156">
        <f>'phase fraction'!I156</f>
        <v>0</v>
      </c>
      <c r="G156">
        <f>'phase fraction'!J156</f>
        <v>5.016447368421053E-2</v>
      </c>
      <c r="H156">
        <f>'phase fraction'!K156</f>
        <v>0</v>
      </c>
      <c r="I156">
        <f>'phase fraction'!L156</f>
        <v>0</v>
      </c>
      <c r="J156">
        <f>'phase fraction'!O156</f>
        <v>0</v>
      </c>
      <c r="K156">
        <f>'phase fraction'!P156</f>
        <v>0</v>
      </c>
      <c r="L156">
        <f>'phase fraction'!Q156</f>
        <v>3.2072368421052634E-2</v>
      </c>
      <c r="M156">
        <f>'phase fraction'!R156</f>
        <v>9.8684210526315784E-3</v>
      </c>
      <c r="N156">
        <f>'phase fraction'!S156</f>
        <v>0.35608552631578949</v>
      </c>
      <c r="O156">
        <f>'phase fraction'!T156+'phase fraction'!F156</f>
        <v>0.11759868421052631</v>
      </c>
      <c r="P156">
        <f>'phase fraction'!U156</f>
        <v>0.43421052631578949</v>
      </c>
      <c r="S156">
        <f t="shared" si="4"/>
        <v>0.93996710526315796</v>
      </c>
      <c r="T156">
        <f t="shared" si="5"/>
        <v>9.8684210526315784E-3</v>
      </c>
    </row>
    <row r="157" spans="1:20" x14ac:dyDescent="0.2">
      <c r="A157" t="str">
        <f>'phase fraction'!A157</f>
        <v>Moss-5185-t1-ps1B-c19-r-masked</v>
      </c>
      <c r="B157" t="str">
        <f>'phase fraction'!C157</f>
        <v>c</v>
      </c>
      <c r="C157">
        <f>'raw phase counts ordered'!F161</f>
        <v>2085</v>
      </c>
      <c r="D157">
        <f>'phase fraction'!G157</f>
        <v>5.7553956834532375E-3</v>
      </c>
      <c r="E157">
        <f>'phase fraction'!H157</f>
        <v>0</v>
      </c>
      <c r="F157">
        <f>'phase fraction'!I157</f>
        <v>0</v>
      </c>
      <c r="G157">
        <f>'phase fraction'!J157+'phase fraction'!F157</f>
        <v>0.30935251798561153</v>
      </c>
      <c r="H157">
        <f>'phase fraction'!K157</f>
        <v>0</v>
      </c>
      <c r="I157">
        <f>'phase fraction'!L157</f>
        <v>0</v>
      </c>
      <c r="J157">
        <f>'phase fraction'!O157</f>
        <v>0</v>
      </c>
      <c r="K157">
        <f>'phase fraction'!P157</f>
        <v>0.1448441247002398</v>
      </c>
      <c r="L157">
        <f>'phase fraction'!Q157</f>
        <v>3.4052757793764987E-2</v>
      </c>
      <c r="M157">
        <f>'phase fraction'!R157</f>
        <v>0.11798561151079137</v>
      </c>
      <c r="N157">
        <f>'phase fraction'!S157</f>
        <v>0.31414868105515587</v>
      </c>
      <c r="O157">
        <f>'phase fraction'!T157</f>
        <v>3.9328537170263786E-2</v>
      </c>
      <c r="P157">
        <f>'phase fraction'!U157</f>
        <v>3.4532374100719423E-2</v>
      </c>
      <c r="S157">
        <f t="shared" si="4"/>
        <v>0.4278177458033573</v>
      </c>
      <c r="T157">
        <f t="shared" si="5"/>
        <v>0.26282973621103117</v>
      </c>
    </row>
    <row r="158" spans="1:20" x14ac:dyDescent="0.2">
      <c r="A158" t="str">
        <f>'phase fraction'!A158</f>
        <v>Colony-4595-t2-ps1A-c7-p1-masked</v>
      </c>
      <c r="B158" t="str">
        <f>'phase fraction'!C158</f>
        <v>c</v>
      </c>
      <c r="C158">
        <f>'raw phase counts ordered'!F162</f>
        <v>613</v>
      </c>
      <c r="D158">
        <f>'phase fraction'!G158</f>
        <v>0.2169657422512235</v>
      </c>
      <c r="E158">
        <f>'phase fraction'!H158</f>
        <v>0</v>
      </c>
      <c r="F158">
        <f>'phase fraction'!I158</f>
        <v>0</v>
      </c>
      <c r="G158">
        <f>'phase fraction'!J158</f>
        <v>5.7096247960848286E-2</v>
      </c>
      <c r="H158">
        <f>'phase fraction'!K158</f>
        <v>0</v>
      </c>
      <c r="I158">
        <f>'phase fraction'!L158</f>
        <v>0</v>
      </c>
      <c r="J158">
        <f>'phase fraction'!O158</f>
        <v>0</v>
      </c>
      <c r="K158">
        <f>'phase fraction'!P158</f>
        <v>0</v>
      </c>
      <c r="L158">
        <f>'phase fraction'!Q158</f>
        <v>0.1500815660685155</v>
      </c>
      <c r="M158">
        <f>'phase fraction'!R158</f>
        <v>1.6313213703099511E-3</v>
      </c>
      <c r="N158">
        <f>'phase fraction'!S158</f>
        <v>0.24306688417618272</v>
      </c>
      <c r="O158">
        <f>'phase fraction'!T158</f>
        <v>9.7879282218597055E-3</v>
      </c>
      <c r="P158">
        <f>'phase fraction'!U158</f>
        <v>0</v>
      </c>
      <c r="Q158">
        <f>'phase fraction'!F158</f>
        <v>0.32137030995106036</v>
      </c>
      <c r="S158">
        <f t="shared" si="4"/>
        <v>0.61990212071778139</v>
      </c>
      <c r="T158">
        <f t="shared" si="5"/>
        <v>1.6313213703099511E-3</v>
      </c>
    </row>
    <row r="159" spans="1:20" x14ac:dyDescent="0.2">
      <c r="A159" t="str">
        <f>'phase fraction'!A159</f>
        <v>Colony-4595-t2-ps1A-c8-p1-masked</v>
      </c>
      <c r="B159" t="str">
        <f>'phase fraction'!C159</f>
        <v>g</v>
      </c>
      <c r="C159">
        <f>'raw phase counts ordered'!F163</f>
        <v>1549</v>
      </c>
      <c r="D159">
        <f>'phase fraction'!G159</f>
        <v>5.9393156875403488E-2</v>
      </c>
      <c r="E159">
        <f>'phase fraction'!H159</f>
        <v>0</v>
      </c>
      <c r="F159">
        <f>'phase fraction'!I159</f>
        <v>0</v>
      </c>
      <c r="G159">
        <f>'phase fraction'!J159</f>
        <v>0</v>
      </c>
      <c r="H159">
        <f>'phase fraction'!K159</f>
        <v>0</v>
      </c>
      <c r="I159">
        <f>'phase fraction'!L159</f>
        <v>0</v>
      </c>
      <c r="J159">
        <f>'phase fraction'!O159</f>
        <v>0</v>
      </c>
      <c r="K159">
        <f>'phase fraction'!P159</f>
        <v>0</v>
      </c>
      <c r="L159">
        <f>'phase fraction'!Q159+'phase fraction'!F159</f>
        <v>0.68560361523563595</v>
      </c>
      <c r="M159">
        <f>'phase fraction'!R159</f>
        <v>0</v>
      </c>
      <c r="N159">
        <f>'phase fraction'!S159</f>
        <v>0.25500322788896063</v>
      </c>
      <c r="O159">
        <f>'phase fraction'!T159</f>
        <v>0</v>
      </c>
      <c r="P159">
        <f>'phase fraction'!U159</f>
        <v>0</v>
      </c>
      <c r="S159">
        <f t="shared" si="4"/>
        <v>1</v>
      </c>
      <c r="T159">
        <f t="shared" si="5"/>
        <v>0</v>
      </c>
    </row>
    <row r="160" spans="1:20" x14ac:dyDescent="0.2">
      <c r="A160" t="str">
        <f>'phase fraction'!A160</f>
        <v>Colony-4595-t2-ps1A-c4-p1-masked</v>
      </c>
      <c r="B160" t="str">
        <f>'phase fraction'!C160</f>
        <v>c</v>
      </c>
      <c r="C160">
        <f>'raw phase counts ordered'!F164</f>
        <v>557</v>
      </c>
      <c r="D160">
        <f>'phase fraction'!G160</f>
        <v>2.1543985637342909E-2</v>
      </c>
      <c r="E160">
        <f>'phase fraction'!H160</f>
        <v>0</v>
      </c>
      <c r="F160">
        <f>'phase fraction'!I160</f>
        <v>0</v>
      </c>
      <c r="G160">
        <f>'phase fraction'!J160</f>
        <v>0</v>
      </c>
      <c r="H160">
        <f>'phase fraction'!K160</f>
        <v>0</v>
      </c>
      <c r="I160">
        <f>'phase fraction'!L160</f>
        <v>5.3859964093357273E-3</v>
      </c>
      <c r="J160">
        <f>'phase fraction'!O160</f>
        <v>0</v>
      </c>
      <c r="K160">
        <f>'phase fraction'!P160</f>
        <v>0</v>
      </c>
      <c r="L160">
        <f>'phase fraction'!Q160</f>
        <v>0.25673249551166966</v>
      </c>
      <c r="M160">
        <f>'phase fraction'!R160</f>
        <v>1.7953321364452424E-3</v>
      </c>
      <c r="N160">
        <f>'phase fraction'!S160</f>
        <v>0.32854578096947934</v>
      </c>
      <c r="O160">
        <f>'phase fraction'!T160</f>
        <v>0</v>
      </c>
      <c r="P160">
        <f>'phase fraction'!U160</f>
        <v>3.5906642728904849E-3</v>
      </c>
      <c r="Q160">
        <f>'phase fraction'!F160</f>
        <v>0.38240574506283664</v>
      </c>
      <c r="S160">
        <f t="shared" si="4"/>
        <v>0.61041292639138234</v>
      </c>
      <c r="T160">
        <f t="shared" si="5"/>
        <v>1.7953321364452424E-3</v>
      </c>
    </row>
    <row r="161" spans="1:20" x14ac:dyDescent="0.2">
      <c r="A161" t="str">
        <f>'phase fraction'!A161</f>
        <v>Colony-4595-t2-ps1A-c2-p24-masked</v>
      </c>
      <c r="B161" t="str">
        <f>'phase fraction'!C161</f>
        <v>x</v>
      </c>
      <c r="C161">
        <f>'raw phase counts ordered'!F165</f>
        <v>1342</v>
      </c>
      <c r="D161">
        <f>'phase fraction'!G161</f>
        <v>0.50745156482861398</v>
      </c>
      <c r="E161">
        <f>'phase fraction'!H161</f>
        <v>0</v>
      </c>
      <c r="F161">
        <f>'phase fraction'!I161</f>
        <v>0</v>
      </c>
      <c r="G161">
        <f>'phase fraction'!J161</f>
        <v>7.4515648286140088E-2</v>
      </c>
      <c r="H161">
        <f>'phase fraction'!K161</f>
        <v>0</v>
      </c>
      <c r="I161">
        <f>'phase fraction'!L161</f>
        <v>0</v>
      </c>
      <c r="J161">
        <f>'phase fraction'!O161</f>
        <v>0</v>
      </c>
      <c r="K161">
        <f>'phase fraction'!P161</f>
        <v>1.3412816691505217E-2</v>
      </c>
      <c r="L161">
        <f>'phase fraction'!Q161+'phase fraction'!F161</f>
        <v>0.32339791356184799</v>
      </c>
      <c r="M161">
        <f>'phase fraction'!R161</f>
        <v>6.4083457526080481E-2</v>
      </c>
      <c r="N161">
        <f>'phase fraction'!S161</f>
        <v>1.564828614008942E-2</v>
      </c>
      <c r="O161">
        <f>'phase fraction'!T161</f>
        <v>0</v>
      </c>
      <c r="P161">
        <f>'phase fraction'!U161</f>
        <v>1.4903129657228018E-3</v>
      </c>
      <c r="S161">
        <f t="shared" si="4"/>
        <v>0.84798807749627414</v>
      </c>
      <c r="T161">
        <f t="shared" si="5"/>
        <v>7.7496274217585703E-2</v>
      </c>
    </row>
    <row r="162" spans="1:20" x14ac:dyDescent="0.2">
      <c r="A162" t="str">
        <f>'phase fraction'!A162</f>
        <v>Colony-4595-t2-ps1A-c2-p25-masked</v>
      </c>
      <c r="B162" t="str">
        <f>'phase fraction'!C162</f>
        <v>x</v>
      </c>
      <c r="C162">
        <f>'raw phase counts ordered'!F166</f>
        <v>1341</v>
      </c>
      <c r="D162">
        <f>'phase fraction'!G162</f>
        <v>0.23042505592841164</v>
      </c>
      <c r="E162">
        <f>'phase fraction'!H162</f>
        <v>0</v>
      </c>
      <c r="F162">
        <f>'phase fraction'!I162</f>
        <v>0</v>
      </c>
      <c r="G162">
        <f>'phase fraction'!J162</f>
        <v>0</v>
      </c>
      <c r="H162">
        <f>'phase fraction'!K162</f>
        <v>0</v>
      </c>
      <c r="I162">
        <f>'phase fraction'!L162</f>
        <v>0</v>
      </c>
      <c r="J162">
        <f>'phase fraction'!O162</f>
        <v>0</v>
      </c>
      <c r="K162">
        <f>'phase fraction'!P162</f>
        <v>0</v>
      </c>
      <c r="L162">
        <f>'phase fraction'!Q162+'phase fraction'!F162</f>
        <v>0.73079791200596567</v>
      </c>
      <c r="M162">
        <f>'phase fraction'!R162</f>
        <v>2.0879940343027592E-2</v>
      </c>
      <c r="N162">
        <f>'phase fraction'!S162</f>
        <v>7.4571215510812828E-3</v>
      </c>
      <c r="O162">
        <f>'phase fraction'!T162</f>
        <v>0</v>
      </c>
      <c r="P162">
        <f>'phase fraction'!U162</f>
        <v>1.0439970171513796E-2</v>
      </c>
      <c r="S162">
        <f t="shared" si="4"/>
        <v>0.97912005965697235</v>
      </c>
      <c r="T162">
        <f t="shared" si="5"/>
        <v>2.0879940343027592E-2</v>
      </c>
    </row>
    <row r="163" spans="1:20" x14ac:dyDescent="0.2">
      <c r="A163" t="str">
        <f>'phase fraction'!A163</f>
        <v>Colony-4595-t2-ps1A-c25-p1-masked</v>
      </c>
      <c r="B163" t="str">
        <f>'phase fraction'!C163</f>
        <v>c</v>
      </c>
      <c r="C163">
        <f>'raw phase counts ordered'!F167</f>
        <v>1406</v>
      </c>
      <c r="D163">
        <f>'phase fraction'!G163</f>
        <v>0.72261735419630158</v>
      </c>
      <c r="E163">
        <f>'phase fraction'!H163</f>
        <v>0</v>
      </c>
      <c r="F163">
        <f>'phase fraction'!I163</f>
        <v>0</v>
      </c>
      <c r="G163">
        <f>'phase fraction'!J163</f>
        <v>4.9786628733997154E-2</v>
      </c>
      <c r="H163">
        <f>'phase fraction'!K163</f>
        <v>0</v>
      </c>
      <c r="I163">
        <f>'phase fraction'!L163</f>
        <v>0</v>
      </c>
      <c r="J163">
        <f>'phase fraction'!O163</f>
        <v>0</v>
      </c>
      <c r="K163">
        <f>'phase fraction'!P163</f>
        <v>0</v>
      </c>
      <c r="L163">
        <f>'phase fraction'!Q163</f>
        <v>0</v>
      </c>
      <c r="M163">
        <f>'phase fraction'!R163</f>
        <v>6.4011379800853483E-3</v>
      </c>
      <c r="N163">
        <f>'phase fraction'!S163</f>
        <v>0</v>
      </c>
      <c r="O163">
        <f>'phase fraction'!T163</f>
        <v>0.20199146514935989</v>
      </c>
      <c r="P163">
        <f>'phase fraction'!U163</f>
        <v>0</v>
      </c>
      <c r="S163">
        <f t="shared" si="4"/>
        <v>0.92460881934566141</v>
      </c>
      <c r="T163">
        <f t="shared" si="5"/>
        <v>6.4011379800853483E-3</v>
      </c>
    </row>
    <row r="164" spans="1:20" x14ac:dyDescent="0.2">
      <c r="A164" t="str">
        <f>'phase fraction'!A164</f>
        <v>Colony-4595-t2-ps1A-c23-p1-masked</v>
      </c>
      <c r="B164" t="str">
        <f>'phase fraction'!C164</f>
        <v>c</v>
      </c>
      <c r="C164">
        <f>'raw phase counts ordered'!F168</f>
        <v>1342</v>
      </c>
      <c r="D164">
        <f>'phase fraction'!G164</f>
        <v>0.14977645305514159</v>
      </c>
      <c r="E164">
        <f>'phase fraction'!H164</f>
        <v>0</v>
      </c>
      <c r="F164">
        <f>'phase fraction'!I164</f>
        <v>0</v>
      </c>
      <c r="G164">
        <f>'phase fraction'!J164+'phase fraction'!F164</f>
        <v>0.1661698956780924</v>
      </c>
      <c r="H164">
        <f>'phase fraction'!K164</f>
        <v>0</v>
      </c>
      <c r="I164">
        <f>'phase fraction'!L164</f>
        <v>0</v>
      </c>
      <c r="J164">
        <f>'phase fraction'!O164</f>
        <v>0</v>
      </c>
      <c r="K164">
        <f>'phase fraction'!P164</f>
        <v>3.5022354694485842E-2</v>
      </c>
      <c r="L164">
        <f>'phase fraction'!Q164</f>
        <v>6.4828614008941882E-2</v>
      </c>
      <c r="M164">
        <f>'phase fraction'!R164</f>
        <v>0.11549925484351714</v>
      </c>
      <c r="N164">
        <f>'phase fraction'!S164</f>
        <v>0.40461997019374069</v>
      </c>
      <c r="O164">
        <f>'phase fraction'!T164</f>
        <v>6.4083457526080481E-2</v>
      </c>
      <c r="P164">
        <f>'phase fraction'!U164</f>
        <v>0</v>
      </c>
      <c r="S164">
        <f t="shared" si="4"/>
        <v>0.68330849478390465</v>
      </c>
      <c r="T164">
        <f t="shared" si="5"/>
        <v>0.15052160953800298</v>
      </c>
    </row>
    <row r="165" spans="1:20" x14ac:dyDescent="0.2">
      <c r="A165" t="str">
        <f>'phase fraction'!A165</f>
        <v>Colony-4595-t2-ps1A-c22a-p35-masked</v>
      </c>
      <c r="B165" t="str">
        <f>'phase fraction'!C165</f>
        <v>c</v>
      </c>
      <c r="C165">
        <f>'raw phase counts ordered'!F169</f>
        <v>1184</v>
      </c>
      <c r="D165">
        <f>'phase fraction'!G165</f>
        <v>6.4189189189189186E-2</v>
      </c>
      <c r="E165">
        <f>'phase fraction'!H165</f>
        <v>0</v>
      </c>
      <c r="F165">
        <f>'phase fraction'!I165</f>
        <v>0</v>
      </c>
      <c r="G165">
        <f>'phase fraction'!J165+'phase fraction'!F165</f>
        <v>0.1258445945945946</v>
      </c>
      <c r="H165">
        <f>'phase fraction'!K165</f>
        <v>0</v>
      </c>
      <c r="I165">
        <f>'phase fraction'!L165</f>
        <v>0</v>
      </c>
      <c r="J165">
        <f>'phase fraction'!O165</f>
        <v>0</v>
      </c>
      <c r="K165">
        <f>'phase fraction'!P165</f>
        <v>2.6182432432432432E-2</v>
      </c>
      <c r="L165">
        <f>'phase fraction'!Q165</f>
        <v>9.8817567567567571E-2</v>
      </c>
      <c r="M165">
        <f>'phase fraction'!R165</f>
        <v>7.6013513513513514E-2</v>
      </c>
      <c r="N165">
        <f>'phase fraction'!S165</f>
        <v>0.58783783783783783</v>
      </c>
      <c r="O165">
        <f>'phase fraction'!T165</f>
        <v>2.0270270270270271E-2</v>
      </c>
      <c r="P165">
        <f>'phase fraction'!U165</f>
        <v>8.4459459459459464E-4</v>
      </c>
      <c r="S165">
        <f t="shared" si="4"/>
        <v>0.77195945945945943</v>
      </c>
      <c r="T165">
        <f t="shared" si="5"/>
        <v>0.10219594594594594</v>
      </c>
    </row>
    <row r="166" spans="1:20" x14ac:dyDescent="0.2">
      <c r="A166" t="str">
        <f>'phase fraction'!A166</f>
        <v>Colony-4595-t2-ps1A-c22a-p37-masked</v>
      </c>
      <c r="B166" t="str">
        <f>'phase fraction'!C166</f>
        <v>c</v>
      </c>
      <c r="C166">
        <f>'raw phase counts ordered'!F170</f>
        <v>1181</v>
      </c>
      <c r="D166">
        <f>'phase fraction'!G166</f>
        <v>0.18712955122777308</v>
      </c>
      <c r="E166">
        <f>'phase fraction'!H166</f>
        <v>0</v>
      </c>
      <c r="F166">
        <f>'phase fraction'!I166</f>
        <v>0</v>
      </c>
      <c r="G166">
        <f>'phase fraction'!J166+'phase fraction'!F166</f>
        <v>0.1634208298052498</v>
      </c>
      <c r="H166">
        <f>'phase fraction'!K166</f>
        <v>0</v>
      </c>
      <c r="I166">
        <f>'phase fraction'!L166</f>
        <v>0</v>
      </c>
      <c r="J166">
        <f>'phase fraction'!O166</f>
        <v>0</v>
      </c>
      <c r="K166">
        <f>'phase fraction'!P166</f>
        <v>5.9271803556308214E-3</v>
      </c>
      <c r="L166">
        <f>'phase fraction'!Q166</f>
        <v>8.4674005080440304E-2</v>
      </c>
      <c r="M166">
        <f>'phase fraction'!R166</f>
        <v>2.7942421676545301E-2</v>
      </c>
      <c r="N166">
        <f>'phase fraction'!S166</f>
        <v>0.49703640982218461</v>
      </c>
      <c r="O166">
        <f>'phase fraction'!T166</f>
        <v>3.3022861981371721E-2</v>
      </c>
      <c r="P166">
        <f>'phase fraction'!U166</f>
        <v>8.4674005080440302E-4</v>
      </c>
      <c r="S166">
        <f t="shared" si="4"/>
        <v>0.80270956816257411</v>
      </c>
      <c r="T166">
        <f t="shared" si="5"/>
        <v>3.3869602032176122E-2</v>
      </c>
    </row>
    <row r="167" spans="1:20" x14ac:dyDescent="0.2">
      <c r="A167" t="str">
        <f>'phase fraction'!A167</f>
        <v>Colony-4595-t3-ps1A-c7-p1-masked</v>
      </c>
      <c r="B167" t="str">
        <f>'phase fraction'!C167</f>
        <v>x</v>
      </c>
      <c r="C167">
        <f>'raw phase counts ordered'!F171</f>
        <v>625</v>
      </c>
      <c r="D167">
        <f>'phase fraction'!G167</f>
        <v>0.46239999999999998</v>
      </c>
      <c r="E167">
        <f>'phase fraction'!H167</f>
        <v>0</v>
      </c>
      <c r="F167">
        <f>'phase fraction'!I167</f>
        <v>0</v>
      </c>
      <c r="G167">
        <f>'phase fraction'!J167</f>
        <v>0</v>
      </c>
      <c r="H167">
        <f>'phase fraction'!K167</f>
        <v>0</v>
      </c>
      <c r="I167">
        <f>'phase fraction'!L167</f>
        <v>0</v>
      </c>
      <c r="J167">
        <f>'phase fraction'!O167</f>
        <v>0</v>
      </c>
      <c r="K167">
        <f>'phase fraction'!P167</f>
        <v>4.7999999999999996E-3</v>
      </c>
      <c r="L167">
        <f>'phase fraction'!Q167+'phase fraction'!F167</f>
        <v>0.20480000000000001</v>
      </c>
      <c r="M167">
        <f>'phase fraction'!R167</f>
        <v>0.18720000000000001</v>
      </c>
      <c r="N167">
        <f>'phase fraction'!S167</f>
        <v>6.2399999999999997E-2</v>
      </c>
      <c r="O167">
        <f>'phase fraction'!T167</f>
        <v>9.5999999999999992E-3</v>
      </c>
      <c r="P167">
        <f>'phase fraction'!U167</f>
        <v>6.88E-2</v>
      </c>
      <c r="S167">
        <f t="shared" si="4"/>
        <v>0.80800000000000005</v>
      </c>
      <c r="T167">
        <f t="shared" si="5"/>
        <v>0.192</v>
      </c>
    </row>
    <row r="168" spans="1:20" x14ac:dyDescent="0.2">
      <c r="A168" t="str">
        <f>'phase fraction'!A168</f>
        <v>Colony-4595-t3-ps1A-c22a-p14-masked</v>
      </c>
      <c r="B168" t="str">
        <f>'phase fraction'!C168</f>
        <v>x</v>
      </c>
      <c r="C168">
        <f>'raw phase counts ordered'!F172</f>
        <v>1233</v>
      </c>
      <c r="D168">
        <f>'phase fraction'!G168</f>
        <v>0.39983779399837793</v>
      </c>
      <c r="E168">
        <f>'phase fraction'!H168</f>
        <v>0</v>
      </c>
      <c r="F168">
        <f>'phase fraction'!I168</f>
        <v>0</v>
      </c>
      <c r="G168">
        <f>'phase fraction'!J168</f>
        <v>0.51257096512570965</v>
      </c>
      <c r="H168">
        <f>'phase fraction'!K168</f>
        <v>0</v>
      </c>
      <c r="I168">
        <f>'phase fraction'!L168</f>
        <v>0</v>
      </c>
      <c r="J168">
        <f>'phase fraction'!O168</f>
        <v>0</v>
      </c>
      <c r="K168">
        <f>'phase fraction'!P168</f>
        <v>3.2441200324412004E-3</v>
      </c>
      <c r="L168">
        <f>'phase fraction'!Q168</f>
        <v>0</v>
      </c>
      <c r="M168">
        <f>'phase fraction'!R168</f>
        <v>8.110300081103001E-4</v>
      </c>
      <c r="N168">
        <f>'phase fraction'!S168</f>
        <v>0</v>
      </c>
      <c r="O168">
        <f>'phase fraction'!T168</f>
        <v>0</v>
      </c>
      <c r="P168">
        <f>'phase fraction'!U168</f>
        <v>0</v>
      </c>
      <c r="S168">
        <f t="shared" si="4"/>
        <v>0.39983779399837793</v>
      </c>
      <c r="T168">
        <f t="shared" si="5"/>
        <v>4.0551500405515001E-3</v>
      </c>
    </row>
    <row r="169" spans="1:20" x14ac:dyDescent="0.2">
      <c r="A169" t="str">
        <f>'phase fraction'!A169</f>
        <v>Colony-4595-t3-ps1A-c22a-p15-masked</v>
      </c>
      <c r="B169" t="str">
        <f>'phase fraction'!C169</f>
        <v>x</v>
      </c>
      <c r="C169">
        <f>'raw phase counts ordered'!F173</f>
        <v>438</v>
      </c>
      <c r="D169">
        <f>'phase fraction'!G169</f>
        <v>3.6529680365296802E-2</v>
      </c>
      <c r="E169">
        <f>'phase fraction'!H169</f>
        <v>0</v>
      </c>
      <c r="F169">
        <f>'phase fraction'!I169</f>
        <v>0</v>
      </c>
      <c r="G169">
        <f>'phase fraction'!J169</f>
        <v>0.93835616438356162</v>
      </c>
      <c r="H169">
        <f>'phase fraction'!K169</f>
        <v>0</v>
      </c>
      <c r="I169">
        <f>'phase fraction'!L169</f>
        <v>0</v>
      </c>
      <c r="J169">
        <f>'phase fraction'!O169</f>
        <v>0</v>
      </c>
      <c r="K169">
        <f>'phase fraction'!P169</f>
        <v>0</v>
      </c>
      <c r="L169">
        <f>'phase fraction'!Q169</f>
        <v>0</v>
      </c>
      <c r="M169">
        <f>'phase fraction'!R169</f>
        <v>0</v>
      </c>
      <c r="N169">
        <f>'phase fraction'!S169</f>
        <v>0</v>
      </c>
      <c r="O169">
        <f>'phase fraction'!T169</f>
        <v>0</v>
      </c>
      <c r="P169">
        <f>'phase fraction'!U169</f>
        <v>0</v>
      </c>
      <c r="S169">
        <f t="shared" si="4"/>
        <v>3.6529680365296802E-2</v>
      </c>
      <c r="T169">
        <f t="shared" si="5"/>
        <v>0</v>
      </c>
    </row>
    <row r="170" spans="1:20" x14ac:dyDescent="0.2">
      <c r="A170" t="str">
        <f>'phase fraction'!A170</f>
        <v>Colony-4595-t3-ps1A-c22a-p16-masked</v>
      </c>
      <c r="B170" t="str">
        <f>'phase fraction'!C170</f>
        <v>x</v>
      </c>
      <c r="C170">
        <f>'raw phase counts ordered'!F174</f>
        <v>1231</v>
      </c>
      <c r="D170">
        <f>'phase fraction'!G170</f>
        <v>9.9918765231519088E-2</v>
      </c>
      <c r="E170">
        <f>'phase fraction'!H170</f>
        <v>0</v>
      </c>
      <c r="F170">
        <f>'phase fraction'!I170</f>
        <v>0</v>
      </c>
      <c r="G170">
        <f>'phase fraction'!J170</f>
        <v>0.86271324126726234</v>
      </c>
      <c r="H170">
        <f>'phase fraction'!K170</f>
        <v>0</v>
      </c>
      <c r="I170">
        <f>'phase fraction'!L170</f>
        <v>0</v>
      </c>
      <c r="J170">
        <f>'phase fraction'!O170</f>
        <v>0</v>
      </c>
      <c r="K170">
        <f>'phase fraction'!P170</f>
        <v>8.1234768480909826E-4</v>
      </c>
      <c r="L170">
        <f>'phase fraction'!Q170</f>
        <v>0</v>
      </c>
      <c r="M170">
        <f>'phase fraction'!R170</f>
        <v>2.437043054427295E-3</v>
      </c>
      <c r="N170">
        <f>'phase fraction'!S170</f>
        <v>0</v>
      </c>
      <c r="O170">
        <f>'phase fraction'!T170</f>
        <v>1.2997562956945572E-2</v>
      </c>
      <c r="P170">
        <f>'phase fraction'!U170</f>
        <v>0</v>
      </c>
      <c r="S170">
        <f t="shared" si="4"/>
        <v>0.11291632818846466</v>
      </c>
      <c r="T170">
        <f t="shared" si="5"/>
        <v>3.249390739236393E-3</v>
      </c>
    </row>
    <row r="171" spans="1:20" x14ac:dyDescent="0.2">
      <c r="A171" t="str">
        <f>'phase fraction'!A171</f>
        <v>Colony-4595-t3-ps1A-c12a-p1-masked</v>
      </c>
      <c r="B171" t="str">
        <f>'phase fraction'!C171</f>
        <v>c</v>
      </c>
      <c r="C171">
        <f>'raw phase counts ordered'!F175</f>
        <v>548</v>
      </c>
      <c r="D171">
        <f>'phase fraction'!G171</f>
        <v>0</v>
      </c>
      <c r="E171">
        <f>'phase fraction'!H171</f>
        <v>0</v>
      </c>
      <c r="F171">
        <f>'phase fraction'!I171</f>
        <v>0</v>
      </c>
      <c r="G171">
        <f>'phase fraction'!J171+'phase fraction'!F171</f>
        <v>0.3010948905109489</v>
      </c>
      <c r="H171">
        <f>'phase fraction'!K171</f>
        <v>0</v>
      </c>
      <c r="I171">
        <f>'phase fraction'!L171</f>
        <v>0</v>
      </c>
      <c r="J171">
        <f>'phase fraction'!O171</f>
        <v>0</v>
      </c>
      <c r="K171">
        <f>'phase fraction'!P171</f>
        <v>0</v>
      </c>
      <c r="L171">
        <f>'phase fraction'!Q171</f>
        <v>2.9197080291970802E-2</v>
      </c>
      <c r="M171">
        <f>'phase fraction'!R171</f>
        <v>0</v>
      </c>
      <c r="N171">
        <f>'phase fraction'!S171</f>
        <v>0.3010948905109489</v>
      </c>
      <c r="O171">
        <f>'phase fraction'!T171</f>
        <v>0.27737226277372262</v>
      </c>
      <c r="P171">
        <f>'phase fraction'!U171</f>
        <v>9.1240875912408759E-2</v>
      </c>
      <c r="S171">
        <f t="shared" si="4"/>
        <v>0.69890510948905105</v>
      </c>
      <c r="T171">
        <f t="shared" si="5"/>
        <v>0</v>
      </c>
    </row>
    <row r="172" spans="1:20" x14ac:dyDescent="0.2">
      <c r="A172" t="str">
        <f>'phase fraction'!A172</f>
        <v>Colony-4595-t3-ps1A-c12b-p2-masked</v>
      </c>
      <c r="B172" t="str">
        <f>'phase fraction'!C172</f>
        <v>c</v>
      </c>
      <c r="C172">
        <f>'raw phase counts ordered'!F176</f>
        <v>553</v>
      </c>
      <c r="D172">
        <f>'phase fraction'!G172</f>
        <v>8.4990958408679929E-2</v>
      </c>
      <c r="E172">
        <f>'phase fraction'!H172</f>
        <v>0</v>
      </c>
      <c r="F172">
        <f>'phase fraction'!I172</f>
        <v>0</v>
      </c>
      <c r="G172">
        <f>'phase fraction'!J172+0.5*'phase fraction'!F172</f>
        <v>0.33001808318264014</v>
      </c>
      <c r="H172">
        <f>'phase fraction'!K172</f>
        <v>0</v>
      </c>
      <c r="I172">
        <f>'phase fraction'!L172</f>
        <v>0</v>
      </c>
      <c r="J172">
        <f>'phase fraction'!O172</f>
        <v>0</v>
      </c>
      <c r="K172">
        <f>'phase fraction'!P172</f>
        <v>0</v>
      </c>
      <c r="L172">
        <f>'phase fraction'!Q172</f>
        <v>0.18264014466546113</v>
      </c>
      <c r="M172">
        <f>'phase fraction'!R172</f>
        <v>0</v>
      </c>
      <c r="N172">
        <f>'phase fraction'!S172</f>
        <v>6.148282097649186E-2</v>
      </c>
      <c r="O172">
        <f>'phase fraction'!T172</f>
        <v>1.8083182640144665E-3</v>
      </c>
      <c r="P172">
        <f>'phase fraction'!U172</f>
        <v>1.0849909584086799E-2</v>
      </c>
      <c r="Q172">
        <f>0.5*'phase fraction'!F172</f>
        <v>0.32820976491862569</v>
      </c>
      <c r="S172">
        <f t="shared" si="4"/>
        <v>0.34177215189873422</v>
      </c>
      <c r="T172">
        <f t="shared" si="5"/>
        <v>0</v>
      </c>
    </row>
    <row r="173" spans="1:20" x14ac:dyDescent="0.2">
      <c r="A173" t="str">
        <f>'phase fraction'!A173</f>
        <v>Colony-4595-t3-ps1A-c13-p1-masked</v>
      </c>
      <c r="B173" t="str">
        <f>'phase fraction'!C173</f>
        <v>c</v>
      </c>
      <c r="C173">
        <f>'raw phase counts ordered'!F177</f>
        <v>1596</v>
      </c>
      <c r="D173">
        <f>'phase fraction'!G173</f>
        <v>0</v>
      </c>
      <c r="E173">
        <f>'phase fraction'!H173</f>
        <v>0</v>
      </c>
      <c r="F173">
        <f>'phase fraction'!I173</f>
        <v>0</v>
      </c>
      <c r="G173">
        <f>'phase fraction'!J173</f>
        <v>0.14849624060150377</v>
      </c>
      <c r="H173">
        <f>'phase fraction'!K173</f>
        <v>0</v>
      </c>
      <c r="I173">
        <f>'phase fraction'!L173</f>
        <v>0</v>
      </c>
      <c r="J173">
        <f>'phase fraction'!O173</f>
        <v>3.0701754385964911E-2</v>
      </c>
      <c r="K173">
        <f>'phase fraction'!P173</f>
        <v>0</v>
      </c>
      <c r="L173">
        <f>'phase fraction'!Q173</f>
        <v>1.1904761904761904E-2</v>
      </c>
      <c r="M173">
        <f>'phase fraction'!R173</f>
        <v>0</v>
      </c>
      <c r="N173">
        <f>'phase fraction'!S173</f>
        <v>6.3283208020050122E-2</v>
      </c>
      <c r="O173">
        <f>'phase fraction'!T173+'phase fraction'!F173</f>
        <v>0.44486215538847118</v>
      </c>
      <c r="P173">
        <f>'phase fraction'!U173</f>
        <v>0.3007518796992481</v>
      </c>
      <c r="S173">
        <f t="shared" si="4"/>
        <v>0.82080200501253131</v>
      </c>
      <c r="T173">
        <f t="shared" si="5"/>
        <v>0</v>
      </c>
    </row>
    <row r="174" spans="1:20" x14ac:dyDescent="0.2">
      <c r="A174" t="str">
        <f>'phase fraction'!A174</f>
        <v>Colony-4595-t3-ps1A-c10-p5-masked</v>
      </c>
      <c r="B174" t="str">
        <f>'phase fraction'!C174</f>
        <v>g</v>
      </c>
      <c r="C174">
        <f>'raw phase counts ordered'!F178</f>
        <v>499</v>
      </c>
      <c r="D174">
        <f>'phase fraction'!G174</f>
        <v>1.4028056112224449E-2</v>
      </c>
      <c r="E174">
        <f>'phase fraction'!H174</f>
        <v>0</v>
      </c>
      <c r="F174">
        <f>'phase fraction'!I174</f>
        <v>0</v>
      </c>
      <c r="G174">
        <f>'phase fraction'!J174</f>
        <v>0</v>
      </c>
      <c r="H174">
        <f>'phase fraction'!K174</f>
        <v>0</v>
      </c>
      <c r="I174">
        <f>'phase fraction'!L174</f>
        <v>0</v>
      </c>
      <c r="J174">
        <f>'phase fraction'!O174</f>
        <v>0</v>
      </c>
      <c r="K174">
        <f>'phase fraction'!P174</f>
        <v>0</v>
      </c>
      <c r="L174">
        <f>'phase fraction'!Q174+'phase fraction'!F174</f>
        <v>0.68937875751503008</v>
      </c>
      <c r="M174">
        <f>'phase fraction'!R174</f>
        <v>2.004008016032064E-2</v>
      </c>
      <c r="N174">
        <f>'phase fraction'!S174</f>
        <v>0.22044088176352705</v>
      </c>
      <c r="O174">
        <f>'phase fraction'!T174</f>
        <v>0</v>
      </c>
      <c r="P174">
        <f>'phase fraction'!U174</f>
        <v>5.6112224448897796E-2</v>
      </c>
      <c r="S174">
        <f t="shared" si="4"/>
        <v>0.97995991983967934</v>
      </c>
      <c r="T174">
        <f t="shared" si="5"/>
        <v>2.004008016032064E-2</v>
      </c>
    </row>
    <row r="175" spans="1:20" x14ac:dyDescent="0.2">
      <c r="A175" t="str">
        <f>'phase fraction'!A175</f>
        <v>Colony-4595-t3-ps1A-c10-p6-masked</v>
      </c>
      <c r="B175" t="str">
        <f>'phase fraction'!C175</f>
        <v>p</v>
      </c>
      <c r="C175">
        <f>'raw phase counts ordered'!F179</f>
        <v>494</v>
      </c>
      <c r="D175">
        <f>'phase fraction'!G175</f>
        <v>0</v>
      </c>
      <c r="E175">
        <f>'phase fraction'!H175</f>
        <v>0</v>
      </c>
      <c r="F175">
        <f>'phase fraction'!I175</f>
        <v>0</v>
      </c>
      <c r="G175">
        <f>'phase fraction'!J175</f>
        <v>0</v>
      </c>
      <c r="H175">
        <f>'phase fraction'!K175</f>
        <v>0</v>
      </c>
      <c r="I175">
        <f>'phase fraction'!L175</f>
        <v>0</v>
      </c>
      <c r="J175">
        <f>'phase fraction'!O175</f>
        <v>0</v>
      </c>
      <c r="K175">
        <f>'phase fraction'!P175</f>
        <v>2.0242914979757085E-3</v>
      </c>
      <c r="L175">
        <f>'phase fraction'!Q175</f>
        <v>0</v>
      </c>
      <c r="M175">
        <f>'phase fraction'!R175+'phase fraction'!F175</f>
        <v>0.99797570850202422</v>
      </c>
      <c r="N175">
        <f>'phase fraction'!S175</f>
        <v>0</v>
      </c>
      <c r="O175">
        <f>'phase fraction'!T175</f>
        <v>0</v>
      </c>
      <c r="P175">
        <f>'phase fraction'!U175</f>
        <v>0</v>
      </c>
      <c r="S175">
        <f t="shared" si="4"/>
        <v>0</v>
      </c>
      <c r="T175">
        <f t="shared" si="5"/>
        <v>0.99999999999999989</v>
      </c>
    </row>
    <row r="176" spans="1:20" x14ac:dyDescent="0.2">
      <c r="A176" t="str">
        <f>'phase fraction'!A176</f>
        <v>Colony-4595-t3-ps1A-c21-p17-masked</v>
      </c>
      <c r="B176" t="str">
        <f>'phase fraction'!C176</f>
        <v>p</v>
      </c>
      <c r="C176">
        <f>'raw phase counts ordered'!F180</f>
        <v>526</v>
      </c>
      <c r="D176">
        <f>'phase fraction'!G176</f>
        <v>9.3155893536121678E-2</v>
      </c>
      <c r="E176">
        <f>'phase fraction'!H176</f>
        <v>0</v>
      </c>
      <c r="F176">
        <f>'phase fraction'!I176</f>
        <v>0</v>
      </c>
      <c r="G176">
        <f>'phase fraction'!J176</f>
        <v>0.64448669201520914</v>
      </c>
      <c r="H176">
        <f>'phase fraction'!K176</f>
        <v>0</v>
      </c>
      <c r="I176">
        <f>'phase fraction'!L176</f>
        <v>0</v>
      </c>
      <c r="J176">
        <f>'phase fraction'!O176</f>
        <v>0</v>
      </c>
      <c r="K176">
        <f>'phase fraction'!P176</f>
        <v>1.1406844106463879E-2</v>
      </c>
      <c r="L176">
        <f>'phase fraction'!Q176</f>
        <v>0</v>
      </c>
      <c r="M176">
        <f>'phase fraction'!R176</f>
        <v>0.22053231939163498</v>
      </c>
      <c r="N176">
        <f>'phase fraction'!S176</f>
        <v>0</v>
      </c>
      <c r="O176">
        <f>'phase fraction'!T176</f>
        <v>1.9011406844106464E-3</v>
      </c>
      <c r="P176">
        <f>'phase fraction'!U176</f>
        <v>0</v>
      </c>
      <c r="S176">
        <f t="shared" si="4"/>
        <v>9.5057034220532327E-2</v>
      </c>
      <c r="T176">
        <f t="shared" si="5"/>
        <v>0.23193916349809884</v>
      </c>
    </row>
    <row r="177" spans="1:20" x14ac:dyDescent="0.2">
      <c r="A177" t="str">
        <f>'phase fraction'!A177</f>
        <v>Colony-4595-t3-ps1A-c21-p18-masked</v>
      </c>
      <c r="B177" t="str">
        <f>'phase fraction'!C177</f>
        <v>x</v>
      </c>
      <c r="C177">
        <f>'raw phase counts ordered'!F181</f>
        <v>588</v>
      </c>
      <c r="D177">
        <f>'phase fraction'!G177</f>
        <v>0.94897959183673475</v>
      </c>
      <c r="E177">
        <f>'phase fraction'!H177</f>
        <v>0</v>
      </c>
      <c r="F177">
        <f>'phase fraction'!I177</f>
        <v>0</v>
      </c>
      <c r="G177">
        <f>'phase fraction'!J177</f>
        <v>0</v>
      </c>
      <c r="H177">
        <f>'phase fraction'!K177</f>
        <v>0</v>
      </c>
      <c r="I177">
        <f>'phase fraction'!L177</f>
        <v>0</v>
      </c>
      <c r="J177">
        <f>'phase fraction'!O177</f>
        <v>0</v>
      </c>
      <c r="K177">
        <f>'phase fraction'!P177</f>
        <v>0</v>
      </c>
      <c r="L177">
        <f>'phase fraction'!Q177</f>
        <v>0</v>
      </c>
      <c r="M177">
        <f>'phase fraction'!R177</f>
        <v>0</v>
      </c>
      <c r="N177">
        <f>'phase fraction'!S177</f>
        <v>0</v>
      </c>
      <c r="O177">
        <f>'phase fraction'!T177</f>
        <v>5.1020408163265307E-2</v>
      </c>
      <c r="P177">
        <f>'phase fraction'!U177</f>
        <v>0</v>
      </c>
      <c r="S177">
        <f t="shared" si="4"/>
        <v>1</v>
      </c>
      <c r="T177">
        <f t="shared" si="5"/>
        <v>0</v>
      </c>
    </row>
    <row r="178" spans="1:20" x14ac:dyDescent="0.2">
      <c r="A178" t="str">
        <f>'phase fraction'!A178</f>
        <v>Colony-4595-t3-ps1A-c20-p1-masked</v>
      </c>
      <c r="B178" t="str">
        <f>'phase fraction'!C178</f>
        <v>x</v>
      </c>
      <c r="C178">
        <f>'raw phase counts ordered'!F182</f>
        <v>1360</v>
      </c>
      <c r="D178">
        <f>'phase fraction'!G178</f>
        <v>0.74044117647058827</v>
      </c>
      <c r="E178">
        <f>'phase fraction'!H178</f>
        <v>0</v>
      </c>
      <c r="F178">
        <f>'phase fraction'!I178</f>
        <v>0</v>
      </c>
      <c r="G178">
        <f>'phase fraction'!J178</f>
        <v>0.21102941176470588</v>
      </c>
      <c r="H178">
        <f>'phase fraction'!K178</f>
        <v>0</v>
      </c>
      <c r="I178">
        <f>'phase fraction'!L178</f>
        <v>0</v>
      </c>
      <c r="J178">
        <f>'phase fraction'!O178</f>
        <v>0</v>
      </c>
      <c r="K178">
        <f>'phase fraction'!P178</f>
        <v>2.9411764705882353E-3</v>
      </c>
      <c r="L178">
        <f>'phase fraction'!Q178</f>
        <v>0</v>
      </c>
      <c r="M178">
        <f>'phase fraction'!R178</f>
        <v>2.0588235294117647E-2</v>
      </c>
      <c r="N178">
        <f>'phase fraction'!S178</f>
        <v>0</v>
      </c>
      <c r="O178">
        <f>'phase fraction'!T178</f>
        <v>1.6176470588235296E-2</v>
      </c>
      <c r="P178">
        <f>'phase fraction'!U178</f>
        <v>0</v>
      </c>
      <c r="S178">
        <f t="shared" si="4"/>
        <v>0.75661764705882362</v>
      </c>
      <c r="T178">
        <f t="shared" si="5"/>
        <v>2.3529411764705882E-2</v>
      </c>
    </row>
    <row r="179" spans="1:20" x14ac:dyDescent="0.2">
      <c r="A179" t="str">
        <f>'phase fraction'!A179</f>
        <v>Colony-4595-t3-ps1A-c5a-p1-masked</v>
      </c>
      <c r="B179" t="str">
        <f>'phase fraction'!C179</f>
        <v>x</v>
      </c>
      <c r="C179">
        <f>'raw phase counts ordered'!F183</f>
        <v>1388</v>
      </c>
      <c r="D179">
        <f>'phase fraction'!G179</f>
        <v>6.4841498559077811E-3</v>
      </c>
      <c r="E179">
        <f>'phase fraction'!H179</f>
        <v>0</v>
      </c>
      <c r="F179">
        <f>'phase fraction'!I179</f>
        <v>0</v>
      </c>
      <c r="G179">
        <f>'phase fraction'!J179</f>
        <v>0</v>
      </c>
      <c r="H179">
        <f>'phase fraction'!K179</f>
        <v>0</v>
      </c>
      <c r="I179">
        <f>'phase fraction'!L179</f>
        <v>0</v>
      </c>
      <c r="J179">
        <f>'phase fraction'!O179</f>
        <v>0</v>
      </c>
      <c r="K179">
        <f>'phase fraction'!P179</f>
        <v>1.2968299711815562E-2</v>
      </c>
      <c r="L179">
        <f>'phase fraction'!Q179+'phase fraction'!F179</f>
        <v>0.34365994236311237</v>
      </c>
      <c r="M179">
        <f>'phase fraction'!R179</f>
        <v>0.32204610951008644</v>
      </c>
      <c r="N179">
        <f>'phase fraction'!S179</f>
        <v>0.28962536023054752</v>
      </c>
      <c r="O179">
        <f>'phase fraction'!T179</f>
        <v>0</v>
      </c>
      <c r="P179">
        <f>'phase fraction'!U179</f>
        <v>2.5216138328530261E-2</v>
      </c>
      <c r="S179">
        <f t="shared" si="4"/>
        <v>0.66498559077809793</v>
      </c>
      <c r="T179">
        <f t="shared" si="5"/>
        <v>0.33501440922190201</v>
      </c>
    </row>
    <row r="180" spans="1:20" x14ac:dyDescent="0.2">
      <c r="A180" t="str">
        <f>'phase fraction'!A180</f>
        <v>Colony-4595-t3-ps1A-c19-p1-masked</v>
      </c>
      <c r="B180" t="str">
        <f>'phase fraction'!C180</f>
        <v>aoa</v>
      </c>
      <c r="C180">
        <f>'raw phase counts ordered'!F184</f>
        <v>456</v>
      </c>
      <c r="D180">
        <f>'phase fraction'!G180</f>
        <v>0.43640350877192985</v>
      </c>
      <c r="E180">
        <f>'phase fraction'!H180</f>
        <v>0</v>
      </c>
      <c r="F180">
        <f>'phase fraction'!I180</f>
        <v>0</v>
      </c>
      <c r="G180">
        <f>'phase fraction'!J180</f>
        <v>4.6052631578947366E-2</v>
      </c>
      <c r="H180">
        <f>'phase fraction'!K180</f>
        <v>0</v>
      </c>
      <c r="I180">
        <f>'phase fraction'!L180</f>
        <v>0</v>
      </c>
      <c r="J180">
        <f>'phase fraction'!O180</f>
        <v>0</v>
      </c>
      <c r="K180">
        <f>'phase fraction'!P180</f>
        <v>0</v>
      </c>
      <c r="L180">
        <f>'phase fraction'!Q180</f>
        <v>0</v>
      </c>
      <c r="M180">
        <f>'phase fraction'!R180</f>
        <v>5.701754385964912E-2</v>
      </c>
      <c r="N180">
        <f>'phase fraction'!S180</f>
        <v>0</v>
      </c>
      <c r="O180">
        <f>'phase fraction'!T180</f>
        <v>0.44736842105263158</v>
      </c>
      <c r="P180">
        <f>'phase fraction'!U180</f>
        <v>0</v>
      </c>
      <c r="S180">
        <f t="shared" si="4"/>
        <v>0.88377192982456143</v>
      </c>
      <c r="T180">
        <f t="shared" si="5"/>
        <v>5.701754385964912E-2</v>
      </c>
    </row>
    <row r="181" spans="1:20" x14ac:dyDescent="0.2">
      <c r="A181" t="str">
        <f>'phase fraction'!A181</f>
        <v>Colony-4595-t3-ps1A-c4-p28-masked</v>
      </c>
      <c r="B181" t="str">
        <f>'phase fraction'!C181</f>
        <v>c</v>
      </c>
      <c r="C181">
        <f>'raw phase counts ordered'!F185</f>
        <v>1260</v>
      </c>
      <c r="D181">
        <f>'phase fraction'!G181</f>
        <v>0.18809523809523809</v>
      </c>
      <c r="E181">
        <f>'phase fraction'!H181</f>
        <v>0</v>
      </c>
      <c r="F181">
        <f>'phase fraction'!I181</f>
        <v>0</v>
      </c>
      <c r="G181">
        <f>'phase fraction'!J181+'phase fraction'!F181</f>
        <v>0.13968253968253966</v>
      </c>
      <c r="H181">
        <f>'phase fraction'!K181</f>
        <v>0</v>
      </c>
      <c r="I181">
        <f>'phase fraction'!L181</f>
        <v>0</v>
      </c>
      <c r="J181">
        <f>'phase fraction'!O181</f>
        <v>0</v>
      </c>
      <c r="K181">
        <f>'phase fraction'!P181</f>
        <v>0</v>
      </c>
      <c r="L181">
        <f>'phase fraction'!Q181</f>
        <v>7.857142857142857E-2</v>
      </c>
      <c r="M181">
        <f>'phase fraction'!R181</f>
        <v>0</v>
      </c>
      <c r="N181">
        <f>'phase fraction'!S181</f>
        <v>0.5626984126984127</v>
      </c>
      <c r="O181">
        <f>'phase fraction'!T181</f>
        <v>2.7777777777777776E-2</v>
      </c>
      <c r="P181">
        <f>'phase fraction'!U181</f>
        <v>3.1746031746031746E-3</v>
      </c>
      <c r="S181">
        <f t="shared" si="4"/>
        <v>0.86031746031746026</v>
      </c>
      <c r="T181">
        <f t="shared" si="5"/>
        <v>0</v>
      </c>
    </row>
    <row r="182" spans="1:20" x14ac:dyDescent="0.2">
      <c r="A182" t="str">
        <f>'phase fraction'!A182</f>
        <v>Colony-4595-t3-ps1A-c15-p1-masked</v>
      </c>
      <c r="B182" t="str">
        <f>'phase fraction'!C182</f>
        <v>c</v>
      </c>
      <c r="C182">
        <f>'raw phase counts ordered'!F186</f>
        <v>1273</v>
      </c>
      <c r="D182">
        <f>'phase fraction'!G182</f>
        <v>0.7211311861743912</v>
      </c>
      <c r="E182">
        <f>'phase fraction'!H182</f>
        <v>0</v>
      </c>
      <c r="F182">
        <f>'phase fraction'!I182</f>
        <v>0</v>
      </c>
      <c r="G182">
        <f>'phase fraction'!J182</f>
        <v>9.4265514532600164E-3</v>
      </c>
      <c r="H182">
        <f>'phase fraction'!K182</f>
        <v>0</v>
      </c>
      <c r="I182">
        <f>'phase fraction'!L182</f>
        <v>0</v>
      </c>
      <c r="J182">
        <f>'phase fraction'!O182</f>
        <v>0</v>
      </c>
      <c r="K182">
        <f>'phase fraction'!P182</f>
        <v>0</v>
      </c>
      <c r="L182">
        <f>'phase fraction'!Q182</f>
        <v>0</v>
      </c>
      <c r="M182">
        <f>'phase fraction'!R182</f>
        <v>0</v>
      </c>
      <c r="N182">
        <f>'phase fraction'!S182</f>
        <v>1.5710919088766694E-3</v>
      </c>
      <c r="O182">
        <f>'phase fraction'!T182</f>
        <v>0.25294579732914374</v>
      </c>
      <c r="P182">
        <f>'phase fraction'!U182</f>
        <v>0</v>
      </c>
      <c r="S182">
        <f t="shared" si="4"/>
        <v>0.97564807541241172</v>
      </c>
      <c r="T182">
        <f t="shared" si="5"/>
        <v>0</v>
      </c>
    </row>
    <row r="183" spans="1:20" x14ac:dyDescent="0.2">
      <c r="A183" t="str">
        <f>'phase fraction'!A183</f>
        <v>Colony-4595-t3-ps1A-c16a-p1-masked</v>
      </c>
      <c r="B183" t="str">
        <f>'phase fraction'!C183</f>
        <v>c</v>
      </c>
      <c r="C183">
        <f>'raw phase counts ordered'!F187</f>
        <v>1253</v>
      </c>
      <c r="D183">
        <f>'phase fraction'!G183</f>
        <v>0.4046288906624102</v>
      </c>
      <c r="E183">
        <f>'phase fraction'!H183</f>
        <v>0</v>
      </c>
      <c r="F183">
        <f>'phase fraction'!I183</f>
        <v>0</v>
      </c>
      <c r="G183">
        <f>'phase fraction'!J183+'phase fraction'!F183</f>
        <v>0.14924181963288108</v>
      </c>
      <c r="H183">
        <f>'phase fraction'!K183</f>
        <v>0</v>
      </c>
      <c r="I183">
        <f>'phase fraction'!L183</f>
        <v>0</v>
      </c>
      <c r="J183">
        <f>'phase fraction'!O183</f>
        <v>0</v>
      </c>
      <c r="K183">
        <f>'phase fraction'!P183</f>
        <v>0</v>
      </c>
      <c r="L183">
        <f>'phase fraction'!Q183</f>
        <v>0</v>
      </c>
      <c r="M183">
        <f>'phase fraction'!R183</f>
        <v>0</v>
      </c>
      <c r="N183">
        <f>'phase fraction'!S183</f>
        <v>0</v>
      </c>
      <c r="O183">
        <f>'phase fraction'!T183</f>
        <v>0.44612928970470872</v>
      </c>
      <c r="P183">
        <f>'phase fraction'!U183</f>
        <v>0</v>
      </c>
      <c r="S183">
        <f t="shared" si="4"/>
        <v>0.85075818036711892</v>
      </c>
      <c r="T183">
        <f t="shared" si="5"/>
        <v>0</v>
      </c>
    </row>
    <row r="184" spans="1:20" x14ac:dyDescent="0.2">
      <c r="A184" t="str">
        <f>'phase fraction'!A184</f>
        <v>Colony-4595-t3-ps1A-c2-p39-masked</v>
      </c>
      <c r="B184" t="str">
        <f>'phase fraction'!C184</f>
        <v>x</v>
      </c>
      <c r="C184">
        <f>'raw phase counts ordered'!F188</f>
        <v>1342</v>
      </c>
      <c r="D184">
        <f>'phase fraction'!G184</f>
        <v>0.29582712369597614</v>
      </c>
      <c r="E184">
        <f>'phase fraction'!H184</f>
        <v>0</v>
      </c>
      <c r="F184">
        <f>'phase fraction'!I184</f>
        <v>0</v>
      </c>
      <c r="G184">
        <f>'phase fraction'!J184</f>
        <v>0</v>
      </c>
      <c r="H184">
        <f>'phase fraction'!K184</f>
        <v>0</v>
      </c>
      <c r="I184">
        <f>'phase fraction'!L184</f>
        <v>0</v>
      </c>
      <c r="J184">
        <f>'phase fraction'!O184</f>
        <v>0</v>
      </c>
      <c r="K184">
        <f>'phase fraction'!P184</f>
        <v>7.4515648286140089E-4</v>
      </c>
      <c r="L184">
        <f>'phase fraction'!Q184+'phase fraction'!F184</f>
        <v>0.24739195230998512</v>
      </c>
      <c r="M184">
        <f>'phase fraction'!R184</f>
        <v>0.12891207153502235</v>
      </c>
      <c r="N184">
        <f>'phase fraction'!S184</f>
        <v>0.31296572280178836</v>
      </c>
      <c r="O184">
        <f>'phase fraction'!T184</f>
        <v>7.4515648286140089E-4</v>
      </c>
      <c r="P184">
        <f>'phase fraction'!U184</f>
        <v>1.3412816691505217E-2</v>
      </c>
      <c r="S184">
        <f t="shared" si="4"/>
        <v>0.87034277198211618</v>
      </c>
      <c r="T184">
        <f t="shared" si="5"/>
        <v>0.12965722801788376</v>
      </c>
    </row>
    <row r="185" spans="1:20" x14ac:dyDescent="0.2">
      <c r="A185" t="str">
        <f>'phase fraction'!A185</f>
        <v>Colony-4595-t3-ps1A-c3-p1-masked</v>
      </c>
      <c r="B185" t="str">
        <f>'phase fraction'!C185</f>
        <v>c</v>
      </c>
      <c r="C185">
        <f>'raw phase counts ordered'!F189</f>
        <v>1313</v>
      </c>
      <c r="D185">
        <f>'phase fraction'!G185</f>
        <v>1.2185833968012186E-2</v>
      </c>
      <c r="E185">
        <f>'phase fraction'!H185</f>
        <v>0</v>
      </c>
      <c r="F185">
        <f>'phase fraction'!I185</f>
        <v>0</v>
      </c>
      <c r="G185">
        <f>'phase fraction'!J185</f>
        <v>0.30769230769230771</v>
      </c>
      <c r="H185">
        <f>'phase fraction'!K185</f>
        <v>0</v>
      </c>
      <c r="I185">
        <f>'phase fraction'!L185</f>
        <v>0</v>
      </c>
      <c r="J185">
        <f>'phase fraction'!O185</f>
        <v>0</v>
      </c>
      <c r="K185">
        <f>'phase fraction'!P185</f>
        <v>1.827875095201828E-2</v>
      </c>
      <c r="L185">
        <f>'phase fraction'!Q185</f>
        <v>3.0464584920030464E-2</v>
      </c>
      <c r="M185">
        <f>'phase fraction'!R185</f>
        <v>5.1789794364051789E-2</v>
      </c>
      <c r="N185">
        <f>'phase fraction'!S185</f>
        <v>0.25971058644325973</v>
      </c>
      <c r="O185">
        <f>'phase fraction'!T185+'phase fraction'!F185</f>
        <v>0.31607006854531605</v>
      </c>
      <c r="P185">
        <f>'phase fraction'!U185</f>
        <v>3.8080731150038081E-3</v>
      </c>
      <c r="S185">
        <f t="shared" si="4"/>
        <v>0.62223914699162219</v>
      </c>
      <c r="T185">
        <f t="shared" si="5"/>
        <v>7.0068545316070069E-2</v>
      </c>
    </row>
    <row r="186" spans="1:20" x14ac:dyDescent="0.2">
      <c r="A186" t="str">
        <f>'phase fraction'!A186</f>
        <v>Colony-4595-t3-ps1A-c17-p1-masked</v>
      </c>
      <c r="B186" t="str">
        <f>'phase fraction'!C186</f>
        <v>aoa</v>
      </c>
      <c r="C186">
        <f>'raw phase counts ordered'!F190</f>
        <v>1453</v>
      </c>
      <c r="D186">
        <f>'phase fraction'!G186</f>
        <v>2.8905712319339298E-2</v>
      </c>
      <c r="E186">
        <f>'phase fraction'!H186</f>
        <v>0</v>
      </c>
      <c r="F186">
        <f>'phase fraction'!I186</f>
        <v>0</v>
      </c>
      <c r="G186">
        <f>'phase fraction'!J186</f>
        <v>4.3358568479008944E-2</v>
      </c>
      <c r="H186">
        <f>'phase fraction'!K186</f>
        <v>0</v>
      </c>
      <c r="I186">
        <f>'phase fraction'!L186</f>
        <v>0</v>
      </c>
      <c r="J186">
        <f>'phase fraction'!O186</f>
        <v>0</v>
      </c>
      <c r="K186">
        <f>'phase fraction'!P186</f>
        <v>0</v>
      </c>
      <c r="L186">
        <f>'phase fraction'!Q186</f>
        <v>0</v>
      </c>
      <c r="M186">
        <f>'phase fraction'!R186</f>
        <v>4.1293874741913286E-3</v>
      </c>
      <c r="N186">
        <f>'phase fraction'!S186</f>
        <v>0</v>
      </c>
      <c r="O186">
        <f>'phase fraction'!T186</f>
        <v>0.92291810048176193</v>
      </c>
      <c r="P186">
        <f>'phase fraction'!U186</f>
        <v>0</v>
      </c>
      <c r="S186">
        <f t="shared" si="4"/>
        <v>0.95182381280110118</v>
      </c>
      <c r="T186">
        <f t="shared" si="5"/>
        <v>4.1293874741913286E-3</v>
      </c>
    </row>
    <row r="187" spans="1:20" x14ac:dyDescent="0.2">
      <c r="A187" t="str">
        <f>'phase fraction'!A187</f>
        <v>Colony-4595-t3-ps1A-c1-p1-masked</v>
      </c>
      <c r="B187" t="str">
        <f>'phase fraction'!C187</f>
        <v>c</v>
      </c>
      <c r="C187">
        <f>'raw phase counts ordered'!F191</f>
        <v>1552</v>
      </c>
      <c r="D187">
        <f>'phase fraction'!G187</f>
        <v>0.14110824742268041</v>
      </c>
      <c r="E187">
        <f>'phase fraction'!H187</f>
        <v>0</v>
      </c>
      <c r="F187">
        <f>'phase fraction'!I187</f>
        <v>0</v>
      </c>
      <c r="G187">
        <f>'phase fraction'!J187</f>
        <v>0.51997422680412375</v>
      </c>
      <c r="H187">
        <f>'phase fraction'!K187</f>
        <v>0</v>
      </c>
      <c r="I187">
        <f>'phase fraction'!L187</f>
        <v>3.2216494845360823E-3</v>
      </c>
      <c r="J187">
        <f>'phase fraction'!O187</f>
        <v>2.1907216494845359E-2</v>
      </c>
      <c r="K187">
        <f>'phase fraction'!P187</f>
        <v>0</v>
      </c>
      <c r="L187">
        <f>'phase fraction'!Q187</f>
        <v>2.7706185567010308E-2</v>
      </c>
      <c r="M187">
        <f>'phase fraction'!R187</f>
        <v>0</v>
      </c>
      <c r="N187">
        <f>'phase fraction'!S187</f>
        <v>3.2860824742268042E-2</v>
      </c>
      <c r="O187">
        <f>'phase fraction'!T187</f>
        <v>2.2551546391752577E-2</v>
      </c>
      <c r="P187">
        <f>'phase fraction'!U187</f>
        <v>5.7989690721649487E-3</v>
      </c>
      <c r="Q187">
        <f>'phase fraction'!F187</f>
        <v>0.22487113402061856</v>
      </c>
      <c r="S187">
        <f t="shared" si="4"/>
        <v>0.2300257731958763</v>
      </c>
      <c r="T187">
        <f t="shared" si="5"/>
        <v>0</v>
      </c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20"/>
  <sheetViews>
    <sheetView tabSelected="1" zoomScale="125" zoomScaleNormal="125" zoomScalePageLayoutView="125" workbookViewId="0">
      <selection activeCell="I12" sqref="I12"/>
    </sheetView>
  </sheetViews>
  <sheetFormatPr baseColWidth="10" defaultRowHeight="16" x14ac:dyDescent="0.2"/>
  <cols>
    <col min="1" max="1" width="10.83203125" style="5"/>
    <col min="2" max="2" width="22.1640625" style="5" customWidth="1"/>
    <col min="3" max="3" width="10.83203125" style="6"/>
    <col min="4" max="4" width="10.83203125" style="5"/>
    <col min="5" max="5" width="10.83203125" style="6"/>
    <col min="6" max="16384" width="10.83203125" style="5"/>
  </cols>
  <sheetData>
    <row r="2" spans="1:18" x14ac:dyDescent="0.2">
      <c r="A2" s="36" t="s">
        <v>409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8" x14ac:dyDescent="0.2">
      <c r="A3" s="27"/>
      <c r="B3" s="27"/>
      <c r="C3" s="27"/>
      <c r="D3" s="28"/>
      <c r="E3" s="29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27"/>
      <c r="R3" s="13"/>
    </row>
    <row r="4" spans="1:18" s="13" customFormat="1" thickBot="1" x14ac:dyDescent="0.25">
      <c r="A4" s="17" t="s">
        <v>373</v>
      </c>
      <c r="B4" s="17" t="s">
        <v>374</v>
      </c>
      <c r="C4" s="18" t="s">
        <v>375</v>
      </c>
      <c r="D4" s="17" t="s">
        <v>406</v>
      </c>
      <c r="E4" s="18" t="s">
        <v>385</v>
      </c>
      <c r="F4" s="20" t="s">
        <v>10</v>
      </c>
      <c r="G4" s="20" t="s">
        <v>11</v>
      </c>
      <c r="H4" s="20" t="s">
        <v>386</v>
      </c>
      <c r="I4" s="20" t="s">
        <v>387</v>
      </c>
      <c r="J4" s="20" t="s">
        <v>19</v>
      </c>
      <c r="K4" s="20" t="s">
        <v>20</v>
      </c>
      <c r="L4" s="20" t="s">
        <v>388</v>
      </c>
      <c r="M4" s="20" t="s">
        <v>389</v>
      </c>
      <c r="N4" s="20" t="s">
        <v>24</v>
      </c>
      <c r="O4" s="17" t="s">
        <v>384</v>
      </c>
      <c r="P4" s="13" t="s">
        <v>398</v>
      </c>
    </row>
    <row r="5" spans="1:18" s="8" customFormat="1" ht="13" x14ac:dyDescent="0.2">
      <c r="A5" s="8" t="s">
        <v>376</v>
      </c>
      <c r="B5" s="8" t="s">
        <v>377</v>
      </c>
      <c r="C5" s="8" t="s">
        <v>415</v>
      </c>
      <c r="D5" s="8" t="s">
        <v>218</v>
      </c>
      <c r="E5" s="9">
        <v>781</v>
      </c>
      <c r="F5" s="8">
        <v>3.5851472471190783E-2</v>
      </c>
      <c r="G5" s="8" t="s">
        <v>416</v>
      </c>
      <c r="H5" s="8" t="s">
        <v>416</v>
      </c>
      <c r="I5" s="8" t="s">
        <v>416</v>
      </c>
      <c r="J5" s="8">
        <v>0.88860435339308574</v>
      </c>
      <c r="K5" s="8" t="s">
        <v>416</v>
      </c>
      <c r="L5" s="8">
        <v>7.5544174135723438E-2</v>
      </c>
      <c r="M5" s="8" t="s">
        <v>416</v>
      </c>
      <c r="N5" s="8" t="s">
        <v>416</v>
      </c>
      <c r="O5" s="8">
        <v>3.5851472471190783E-2</v>
      </c>
      <c r="P5" s="8">
        <v>0.9641485275288092</v>
      </c>
      <c r="Q5" s="8">
        <v>3.5851472471190782</v>
      </c>
      <c r="R5" s="8">
        <v>92.164674634794153</v>
      </c>
    </row>
    <row r="6" spans="1:18" s="8" customFormat="1" ht="13" x14ac:dyDescent="0.2">
      <c r="A6" s="8" t="s">
        <v>376</v>
      </c>
      <c r="B6" s="8" t="s">
        <v>377</v>
      </c>
      <c r="C6" s="8" t="s">
        <v>417</v>
      </c>
      <c r="D6" s="8" t="s">
        <v>218</v>
      </c>
      <c r="E6" s="9">
        <v>1123</v>
      </c>
      <c r="F6" s="8" t="s">
        <v>416</v>
      </c>
      <c r="G6" s="8" t="s">
        <v>416</v>
      </c>
      <c r="H6" s="8" t="s">
        <v>416</v>
      </c>
      <c r="I6" s="8" t="s">
        <v>418</v>
      </c>
      <c r="J6" s="8">
        <v>0.99821905609973283</v>
      </c>
      <c r="K6" s="8" t="s">
        <v>416</v>
      </c>
      <c r="L6" s="8" t="s">
        <v>416</v>
      </c>
      <c r="M6" s="8" t="s">
        <v>416</v>
      </c>
      <c r="N6" s="8" t="s">
        <v>416</v>
      </c>
      <c r="O6" s="8" t="s">
        <v>416</v>
      </c>
      <c r="P6" s="8">
        <v>0.99821905609973283</v>
      </c>
      <c r="Q6" s="8">
        <v>0</v>
      </c>
      <c r="R6" s="8">
        <v>100</v>
      </c>
    </row>
    <row r="7" spans="1:18" s="8" customFormat="1" ht="13" x14ac:dyDescent="0.2">
      <c r="A7" s="8" t="s">
        <v>376</v>
      </c>
      <c r="B7" s="8" t="s">
        <v>377</v>
      </c>
      <c r="C7" s="8" t="s">
        <v>419</v>
      </c>
      <c r="D7" s="8" t="s">
        <v>218</v>
      </c>
      <c r="E7" s="9">
        <v>1205</v>
      </c>
      <c r="F7" s="8" t="s">
        <v>416</v>
      </c>
      <c r="G7" s="8" t="s">
        <v>416</v>
      </c>
      <c r="H7" s="8" t="s">
        <v>416</v>
      </c>
      <c r="I7" s="8" t="s">
        <v>420</v>
      </c>
      <c r="J7" s="8">
        <v>0.98672199170124486</v>
      </c>
      <c r="K7" s="8" t="s">
        <v>416</v>
      </c>
      <c r="L7" s="8" t="s">
        <v>416</v>
      </c>
      <c r="M7" s="8" t="s">
        <v>416</v>
      </c>
      <c r="N7" s="8" t="s">
        <v>416</v>
      </c>
      <c r="O7" s="8" t="s">
        <v>416</v>
      </c>
      <c r="P7" s="8">
        <v>0.98672199170124486</v>
      </c>
      <c r="Q7" s="8">
        <v>0</v>
      </c>
      <c r="R7" s="8">
        <v>100</v>
      </c>
    </row>
    <row r="8" spans="1:18" s="8" customFormat="1" ht="13" x14ac:dyDescent="0.2">
      <c r="A8" s="8" t="s">
        <v>376</v>
      </c>
      <c r="B8" s="8" t="s">
        <v>377</v>
      </c>
      <c r="C8" s="8" t="s">
        <v>421</v>
      </c>
      <c r="D8" s="8" t="s">
        <v>249</v>
      </c>
      <c r="E8" s="9">
        <v>1227</v>
      </c>
      <c r="F8" s="8" t="s">
        <v>416</v>
      </c>
      <c r="G8" s="8" t="s">
        <v>416</v>
      </c>
      <c r="H8" s="8" t="s">
        <v>416</v>
      </c>
      <c r="I8" s="8" t="s">
        <v>416</v>
      </c>
      <c r="J8" s="8">
        <v>3.8304808475957623E-2</v>
      </c>
      <c r="K8" s="8" t="s">
        <v>416</v>
      </c>
      <c r="L8" s="8">
        <v>0.96169519152404237</v>
      </c>
      <c r="M8" s="8" t="s">
        <v>416</v>
      </c>
      <c r="N8" s="8" t="s">
        <v>416</v>
      </c>
      <c r="O8" s="8" t="s">
        <v>416</v>
      </c>
      <c r="P8" s="8">
        <v>1</v>
      </c>
      <c r="Q8" s="8">
        <v>0</v>
      </c>
      <c r="R8" s="8">
        <v>3.8304808475957621</v>
      </c>
    </row>
    <row r="9" spans="1:18" s="8" customFormat="1" ht="13" x14ac:dyDescent="0.2">
      <c r="A9" s="8" t="s">
        <v>376</v>
      </c>
      <c r="B9" s="8" t="s">
        <v>378</v>
      </c>
      <c r="C9" s="8" t="s">
        <v>422</v>
      </c>
      <c r="D9" s="8" t="s">
        <v>218</v>
      </c>
      <c r="E9" s="9">
        <v>1123</v>
      </c>
      <c r="F9" s="8" t="s">
        <v>416</v>
      </c>
      <c r="G9" s="8" t="s">
        <v>416</v>
      </c>
      <c r="H9" s="8" t="s">
        <v>416</v>
      </c>
      <c r="I9" s="8" t="s">
        <v>416</v>
      </c>
      <c r="J9" s="8">
        <v>1</v>
      </c>
      <c r="K9" s="8" t="s">
        <v>416</v>
      </c>
      <c r="L9" s="8" t="s">
        <v>416</v>
      </c>
      <c r="M9" s="8" t="s">
        <v>416</v>
      </c>
      <c r="N9" s="8" t="s">
        <v>416</v>
      </c>
      <c r="O9" s="8" t="s">
        <v>416</v>
      </c>
      <c r="P9" s="8">
        <v>1</v>
      </c>
      <c r="Q9" s="8">
        <v>0</v>
      </c>
      <c r="R9" s="8">
        <v>100</v>
      </c>
    </row>
    <row r="10" spans="1:18" s="24" customFormat="1" ht="13" x14ac:dyDescent="0.2">
      <c r="A10" s="14" t="s">
        <v>376</v>
      </c>
      <c r="B10" s="14" t="s">
        <v>378</v>
      </c>
      <c r="C10" s="14" t="s">
        <v>423</v>
      </c>
      <c r="D10" s="14" t="s">
        <v>403</v>
      </c>
      <c r="E10" s="16">
        <v>1089</v>
      </c>
      <c r="F10" s="14">
        <v>4.3158861340679519E-2</v>
      </c>
      <c r="G10" s="14" t="s">
        <v>416</v>
      </c>
      <c r="H10" s="14" t="s">
        <v>416</v>
      </c>
      <c r="I10" s="14" t="s">
        <v>424</v>
      </c>
      <c r="J10" s="14">
        <v>0.32415059687786962</v>
      </c>
      <c r="K10" s="14">
        <v>9.1827364554637281E-4</v>
      </c>
      <c r="L10" s="14">
        <v>0.62534435261707988</v>
      </c>
      <c r="M10" s="14">
        <v>5.5096418732782371E-3</v>
      </c>
      <c r="N10" s="14" t="s">
        <v>416</v>
      </c>
      <c r="O10" s="14">
        <v>4.9586776859504127E-2</v>
      </c>
      <c r="P10" s="14">
        <v>0.9494949494949495</v>
      </c>
      <c r="Q10" s="14">
        <v>4.9586776859504127</v>
      </c>
      <c r="R10" s="14">
        <v>34.139264990328819</v>
      </c>
    </row>
    <row r="11" spans="1:18" s="8" customFormat="1" ht="13" x14ac:dyDescent="0.2">
      <c r="A11" s="8" t="s">
        <v>376</v>
      </c>
      <c r="B11" s="8" t="s">
        <v>378</v>
      </c>
      <c r="C11" s="8" t="s">
        <v>425</v>
      </c>
      <c r="D11" s="8" t="s">
        <v>218</v>
      </c>
      <c r="E11" s="9">
        <v>1309</v>
      </c>
      <c r="F11" s="8">
        <v>3.8197097020626434E-3</v>
      </c>
      <c r="G11" s="8" t="s">
        <v>416</v>
      </c>
      <c r="H11" s="8" t="s">
        <v>416</v>
      </c>
      <c r="I11" s="8" t="s">
        <v>426</v>
      </c>
      <c r="J11" s="8">
        <v>0.99312452253628725</v>
      </c>
      <c r="K11" s="8" t="s">
        <v>416</v>
      </c>
      <c r="L11" s="8" t="s">
        <v>416</v>
      </c>
      <c r="M11" s="8" t="s">
        <v>416</v>
      </c>
      <c r="N11" s="8" t="s">
        <v>416</v>
      </c>
      <c r="O11" s="8">
        <v>3.8197097020626434E-3</v>
      </c>
      <c r="P11" s="8">
        <v>0.99312452253628725</v>
      </c>
      <c r="Q11" s="8">
        <v>0.38197097020626436</v>
      </c>
      <c r="R11" s="8">
        <v>100</v>
      </c>
    </row>
    <row r="12" spans="1:18" s="8" customFormat="1" ht="13" x14ac:dyDescent="0.2">
      <c r="A12" s="11" t="s">
        <v>376</v>
      </c>
      <c r="B12" s="11" t="s">
        <v>378</v>
      </c>
      <c r="C12" s="8" t="s">
        <v>427</v>
      </c>
      <c r="D12" s="8" t="s">
        <v>218</v>
      </c>
      <c r="E12" s="9">
        <v>1484</v>
      </c>
      <c r="F12" s="8" t="s">
        <v>416</v>
      </c>
      <c r="G12" s="8" t="s">
        <v>416</v>
      </c>
      <c r="H12" s="8" t="s">
        <v>416</v>
      </c>
      <c r="I12" s="8" t="s">
        <v>428</v>
      </c>
      <c r="J12" s="8">
        <v>0.99191374663072773</v>
      </c>
      <c r="K12" s="8" t="s">
        <v>416</v>
      </c>
      <c r="L12" s="8" t="s">
        <v>416</v>
      </c>
      <c r="M12" s="8" t="s">
        <v>416</v>
      </c>
      <c r="N12" s="8" t="s">
        <v>416</v>
      </c>
      <c r="O12" s="8" t="s">
        <v>416</v>
      </c>
      <c r="P12" s="8">
        <v>0.99191374663072773</v>
      </c>
      <c r="Q12" s="8">
        <v>0</v>
      </c>
      <c r="R12" s="8">
        <v>100</v>
      </c>
    </row>
    <row r="13" spans="1:18" s="8" customFormat="1" ht="13" x14ac:dyDescent="0.2">
      <c r="A13" s="8" t="s">
        <v>381</v>
      </c>
      <c r="B13" s="8" t="s">
        <v>382</v>
      </c>
      <c r="C13" s="8" t="s">
        <v>429</v>
      </c>
      <c r="D13" s="8" t="s">
        <v>218</v>
      </c>
      <c r="E13" s="9">
        <v>1313</v>
      </c>
      <c r="F13" s="8">
        <v>1.5232292460015233E-3</v>
      </c>
      <c r="G13" s="8" t="s">
        <v>416</v>
      </c>
      <c r="H13" s="8" t="s">
        <v>416</v>
      </c>
      <c r="I13" s="8" t="s">
        <v>416</v>
      </c>
      <c r="J13" s="8">
        <v>0.98095963442498091</v>
      </c>
      <c r="K13" s="8" t="s">
        <v>416</v>
      </c>
      <c r="L13" s="8">
        <v>1.7517136329017517E-2</v>
      </c>
      <c r="M13" s="8" t="s">
        <v>416</v>
      </c>
      <c r="N13" s="8" t="s">
        <v>416</v>
      </c>
      <c r="O13" s="8">
        <v>1.5232292460015233E-3</v>
      </c>
      <c r="P13" s="8">
        <v>0.99847677075399843</v>
      </c>
      <c r="Q13" s="8">
        <v>0.15232292460015232</v>
      </c>
      <c r="R13" s="8">
        <v>98.245614035087712</v>
      </c>
    </row>
    <row r="14" spans="1:18" s="8" customFormat="1" ht="13" x14ac:dyDescent="0.2">
      <c r="A14" s="8" t="s">
        <v>381</v>
      </c>
      <c r="B14" s="8" t="s">
        <v>382</v>
      </c>
      <c r="C14" s="8" t="s">
        <v>430</v>
      </c>
      <c r="D14" s="8" t="s">
        <v>218</v>
      </c>
      <c r="E14" s="9">
        <v>1196</v>
      </c>
      <c r="F14" s="8" t="s">
        <v>416</v>
      </c>
      <c r="G14" s="8" t="s">
        <v>416</v>
      </c>
      <c r="H14" s="8" t="s">
        <v>416</v>
      </c>
      <c r="I14" s="8" t="s">
        <v>416</v>
      </c>
      <c r="J14" s="8">
        <v>0.97408026755852839</v>
      </c>
      <c r="K14" s="8">
        <v>2.508361204013378E-3</v>
      </c>
      <c r="L14" s="8">
        <v>2.3411371237458192E-2</v>
      </c>
      <c r="M14" s="8" t="s">
        <v>416</v>
      </c>
      <c r="N14" s="8" t="s">
        <v>416</v>
      </c>
      <c r="O14" s="8">
        <v>2.508361204013378E-3</v>
      </c>
      <c r="P14" s="8">
        <v>0.99749163879598657</v>
      </c>
      <c r="Q14" s="8">
        <v>0.25083612040133779</v>
      </c>
      <c r="R14" s="8">
        <v>97.652975691533953</v>
      </c>
    </row>
    <row r="15" spans="1:18" s="8" customFormat="1" ht="13" x14ac:dyDescent="0.2">
      <c r="A15" s="11" t="s">
        <v>381</v>
      </c>
      <c r="B15" s="11" t="s">
        <v>382</v>
      </c>
      <c r="C15" s="8" t="s">
        <v>431</v>
      </c>
      <c r="D15" s="8" t="s">
        <v>218</v>
      </c>
      <c r="E15" s="9">
        <v>1193</v>
      </c>
      <c r="F15" s="8" t="s">
        <v>416</v>
      </c>
      <c r="G15" s="8" t="s">
        <v>416</v>
      </c>
      <c r="H15" s="8" t="s">
        <v>416</v>
      </c>
      <c r="I15" s="8" t="s">
        <v>416</v>
      </c>
      <c r="J15" s="8">
        <v>0.85498742665549032</v>
      </c>
      <c r="K15" s="8" t="s">
        <v>416</v>
      </c>
      <c r="L15" s="8">
        <v>0.14501257334450965</v>
      </c>
      <c r="M15" s="8" t="s">
        <v>416</v>
      </c>
      <c r="N15" s="8" t="s">
        <v>416</v>
      </c>
      <c r="O15" s="8" t="s">
        <v>416</v>
      </c>
      <c r="P15" s="8">
        <v>1</v>
      </c>
      <c r="Q15" s="8">
        <v>0</v>
      </c>
      <c r="R15" s="8">
        <v>85.498742665549031</v>
      </c>
    </row>
    <row r="16" spans="1:18" s="8" customFormat="1" ht="13" x14ac:dyDescent="0.2">
      <c r="A16" s="8" t="s">
        <v>381</v>
      </c>
      <c r="B16" s="8" t="s">
        <v>383</v>
      </c>
      <c r="C16" s="8" t="s">
        <v>432</v>
      </c>
      <c r="D16" s="8" t="s">
        <v>218</v>
      </c>
      <c r="E16" s="9">
        <v>1236</v>
      </c>
      <c r="F16" s="8" t="s">
        <v>416</v>
      </c>
      <c r="G16" s="8" t="s">
        <v>416</v>
      </c>
      <c r="H16" s="8" t="s">
        <v>416</v>
      </c>
      <c r="I16" s="8" t="s">
        <v>433</v>
      </c>
      <c r="J16" s="8">
        <v>0.96116504854368934</v>
      </c>
      <c r="K16" s="8" t="s">
        <v>416</v>
      </c>
      <c r="L16" s="8" t="s">
        <v>416</v>
      </c>
      <c r="M16" s="8" t="s">
        <v>416</v>
      </c>
      <c r="N16" s="8" t="s">
        <v>416</v>
      </c>
      <c r="O16" s="8" t="s">
        <v>416</v>
      </c>
      <c r="P16" s="8">
        <v>0.96116504854368934</v>
      </c>
      <c r="Q16" s="8">
        <v>2.9935275080906147</v>
      </c>
      <c r="R16" s="8">
        <v>1</v>
      </c>
    </row>
    <row r="17" spans="1:18" s="8" customFormat="1" ht="13" x14ac:dyDescent="0.2">
      <c r="A17" s="8" t="s">
        <v>381</v>
      </c>
      <c r="B17" s="8" t="s">
        <v>383</v>
      </c>
      <c r="C17" s="8" t="s">
        <v>434</v>
      </c>
      <c r="D17" s="8" t="s">
        <v>218</v>
      </c>
      <c r="E17" s="9">
        <v>1139</v>
      </c>
      <c r="F17" s="8" t="s">
        <v>416</v>
      </c>
      <c r="G17" s="8" t="s">
        <v>416</v>
      </c>
      <c r="H17" s="8" t="s">
        <v>416</v>
      </c>
      <c r="I17" s="8" t="s">
        <v>416</v>
      </c>
      <c r="J17" s="8">
        <v>0.99824407374890256</v>
      </c>
      <c r="K17" s="8" t="s">
        <v>416</v>
      </c>
      <c r="L17" s="8">
        <v>1.7559262510974539E-3</v>
      </c>
      <c r="M17" s="8" t="s">
        <v>416</v>
      </c>
      <c r="N17" s="8" t="s">
        <v>416</v>
      </c>
      <c r="O17" s="8" t="s">
        <v>416</v>
      </c>
      <c r="P17" s="8">
        <v>1</v>
      </c>
      <c r="Q17" s="8">
        <v>0</v>
      </c>
      <c r="R17" s="8">
        <v>99.824407374890257</v>
      </c>
    </row>
    <row r="18" spans="1:18" s="8" customFormat="1" ht="13" x14ac:dyDescent="0.2">
      <c r="A18" s="11" t="s">
        <v>381</v>
      </c>
      <c r="B18" s="11" t="s">
        <v>383</v>
      </c>
      <c r="C18" s="8" t="s">
        <v>435</v>
      </c>
      <c r="D18" s="8" t="s">
        <v>218</v>
      </c>
      <c r="E18" s="9">
        <v>1283</v>
      </c>
      <c r="F18" s="8" t="s">
        <v>416</v>
      </c>
      <c r="G18" s="8" t="s">
        <v>416</v>
      </c>
      <c r="H18" s="8" t="s">
        <v>416</v>
      </c>
      <c r="I18" s="8" t="s">
        <v>426</v>
      </c>
      <c r="J18" s="8">
        <v>0.99688230709275139</v>
      </c>
      <c r="K18" s="8" t="s">
        <v>416</v>
      </c>
      <c r="L18" s="8" t="s">
        <v>416</v>
      </c>
      <c r="M18" s="8" t="s">
        <v>416</v>
      </c>
      <c r="N18" s="8" t="s">
        <v>416</v>
      </c>
      <c r="O18" s="8" t="s">
        <v>416</v>
      </c>
      <c r="P18" s="8">
        <v>0.99688230709275139</v>
      </c>
      <c r="Q18" s="8">
        <v>0</v>
      </c>
      <c r="R18" s="8">
        <v>100</v>
      </c>
    </row>
    <row r="19" spans="1:18" s="8" customFormat="1" ht="13" x14ac:dyDescent="0.2">
      <c r="A19" s="8" t="s">
        <v>381</v>
      </c>
      <c r="B19" s="8" t="s">
        <v>383</v>
      </c>
      <c r="C19" s="8" t="s">
        <v>436</v>
      </c>
      <c r="D19" s="8" t="s">
        <v>218</v>
      </c>
      <c r="E19" s="9">
        <v>1204</v>
      </c>
      <c r="F19" s="8" t="s">
        <v>416</v>
      </c>
      <c r="G19" s="8" t="s">
        <v>416</v>
      </c>
      <c r="H19" s="8" t="s">
        <v>416</v>
      </c>
      <c r="I19" s="8" t="s">
        <v>426</v>
      </c>
      <c r="J19" s="8">
        <v>0.93770764119601324</v>
      </c>
      <c r="K19" s="8">
        <v>2.4916943521594683E-3</v>
      </c>
      <c r="L19" s="8">
        <v>5.5647840531561459E-2</v>
      </c>
      <c r="M19" s="8">
        <v>8.3056478405315617E-4</v>
      </c>
      <c r="N19" s="8" t="s">
        <v>416</v>
      </c>
      <c r="O19" s="8">
        <v>3.3222591362126247E-3</v>
      </c>
      <c r="P19" s="8">
        <v>0.99335548172757471</v>
      </c>
      <c r="Q19" s="8">
        <v>0.33222591362126247</v>
      </c>
      <c r="R19" s="8">
        <v>94.397993311036785</v>
      </c>
    </row>
    <row r="20" spans="1:18" s="8" customFormat="1" ht="13" x14ac:dyDescent="0.2">
      <c r="A20" s="11" t="s">
        <v>381</v>
      </c>
      <c r="B20" s="11" t="s">
        <v>383</v>
      </c>
      <c r="C20" s="8" t="s">
        <v>437</v>
      </c>
      <c r="D20" s="8" t="s">
        <v>218</v>
      </c>
      <c r="E20" s="9">
        <v>1075</v>
      </c>
      <c r="F20" s="8" t="s">
        <v>416</v>
      </c>
      <c r="G20" s="8" t="s">
        <v>416</v>
      </c>
      <c r="H20" s="8" t="s">
        <v>416</v>
      </c>
      <c r="I20" s="8" t="s">
        <v>416</v>
      </c>
      <c r="J20" s="8">
        <v>0.98883720930232566</v>
      </c>
      <c r="K20" s="8">
        <v>1.0232558139534883E-2</v>
      </c>
      <c r="L20" s="8" t="s">
        <v>416</v>
      </c>
      <c r="M20" s="8" t="s">
        <v>416</v>
      </c>
      <c r="N20" s="8" t="s">
        <v>416</v>
      </c>
      <c r="O20" s="8">
        <v>1.0232558139534883E-2</v>
      </c>
      <c r="P20" s="8">
        <v>0.98883720930232566</v>
      </c>
      <c r="Q20" s="8">
        <v>1.0232558139534882</v>
      </c>
      <c r="R20" s="8">
        <v>100</v>
      </c>
    </row>
    <row r="21" spans="1:18" s="8" customFormat="1" ht="13" x14ac:dyDescent="0.2">
      <c r="A21" s="8" t="s">
        <v>381</v>
      </c>
      <c r="B21" s="8" t="s">
        <v>383</v>
      </c>
      <c r="C21" s="8" t="s">
        <v>438</v>
      </c>
      <c r="D21" s="8" t="s">
        <v>218</v>
      </c>
      <c r="E21" s="9">
        <v>1327</v>
      </c>
      <c r="F21" s="8">
        <v>5.2750565184626974E-3</v>
      </c>
      <c r="G21" s="8" t="s">
        <v>416</v>
      </c>
      <c r="H21" s="8" t="s">
        <v>416</v>
      </c>
      <c r="I21" s="8" t="s">
        <v>416</v>
      </c>
      <c r="J21" s="8">
        <v>0.99246420497362475</v>
      </c>
      <c r="K21" s="8" t="s">
        <v>416</v>
      </c>
      <c r="L21" s="8">
        <v>2.2607385079125848E-3</v>
      </c>
      <c r="M21" s="8" t="s">
        <v>416</v>
      </c>
      <c r="N21" s="8" t="s">
        <v>416</v>
      </c>
      <c r="O21" s="8">
        <v>5.2750565184626974E-3</v>
      </c>
      <c r="P21" s="8">
        <v>0.99472494348153728</v>
      </c>
      <c r="Q21" s="8">
        <v>0.52750565184626974</v>
      </c>
      <c r="R21" s="8">
        <v>99.77272727272728</v>
      </c>
    </row>
    <row r="22" spans="1:18" s="8" customFormat="1" ht="13" x14ac:dyDescent="0.2">
      <c r="A22" s="8" t="s">
        <v>381</v>
      </c>
      <c r="B22" s="8" t="s">
        <v>382</v>
      </c>
      <c r="C22" s="8" t="s">
        <v>439</v>
      </c>
      <c r="D22" s="8" t="s">
        <v>249</v>
      </c>
      <c r="E22" s="9">
        <v>1321</v>
      </c>
      <c r="F22" s="8" t="s">
        <v>416</v>
      </c>
      <c r="G22" s="8" t="s">
        <v>416</v>
      </c>
      <c r="H22" s="8" t="s">
        <v>416</v>
      </c>
      <c r="I22" s="8" t="s">
        <v>416</v>
      </c>
      <c r="J22" s="8">
        <v>1.514004542013626E-2</v>
      </c>
      <c r="K22" s="8">
        <v>1.8925056775170326E-2</v>
      </c>
      <c r="L22" s="8">
        <v>0.95457986373959125</v>
      </c>
      <c r="M22" s="8">
        <v>9.0840272520817562E-3</v>
      </c>
      <c r="N22" s="8" t="s">
        <v>416</v>
      </c>
      <c r="O22" s="8">
        <v>2.8009084027252083E-2</v>
      </c>
      <c r="P22" s="8">
        <v>0.9697199091597275</v>
      </c>
      <c r="Q22" s="8">
        <v>2.8009084027252085</v>
      </c>
      <c r="R22" s="8">
        <v>1.5612802498048399</v>
      </c>
    </row>
    <row r="23" spans="1:18" s="8" customFormat="1" ht="13" x14ac:dyDescent="0.2">
      <c r="A23" s="8" t="s">
        <v>381</v>
      </c>
      <c r="B23" s="8" t="s">
        <v>382</v>
      </c>
      <c r="C23" s="8" t="s">
        <v>440</v>
      </c>
      <c r="D23" s="8" t="s">
        <v>249</v>
      </c>
      <c r="E23" s="9">
        <v>1311</v>
      </c>
      <c r="F23" s="8" t="s">
        <v>416</v>
      </c>
      <c r="G23" s="8" t="s">
        <v>416</v>
      </c>
      <c r="H23" s="8" t="s">
        <v>416</v>
      </c>
      <c r="I23" s="8" t="s">
        <v>416</v>
      </c>
      <c r="J23" s="8">
        <v>5.3394355453852023E-3</v>
      </c>
      <c r="K23" s="8">
        <v>2.2120518688024407E-2</v>
      </c>
      <c r="L23" s="8">
        <v>0.96948893974065598</v>
      </c>
      <c r="M23" s="8">
        <v>3.0511060259344014E-3</v>
      </c>
      <c r="N23" s="8" t="s">
        <v>416</v>
      </c>
      <c r="O23" s="8">
        <v>2.5171624713958809E-2</v>
      </c>
      <c r="P23" s="8">
        <v>0.97482837528604116</v>
      </c>
      <c r="Q23" s="8">
        <v>2.5171624713958809</v>
      </c>
      <c r="R23" s="8">
        <v>0.54773082942097029</v>
      </c>
    </row>
    <row r="24" spans="1:18" s="8" customFormat="1" ht="13" x14ac:dyDescent="0.2">
      <c r="A24" s="8" t="s">
        <v>381</v>
      </c>
      <c r="B24" s="8" t="s">
        <v>382</v>
      </c>
      <c r="C24" s="8" t="s">
        <v>423</v>
      </c>
      <c r="D24" s="8" t="s">
        <v>403</v>
      </c>
      <c r="E24" s="9">
        <v>1126</v>
      </c>
      <c r="F24" s="8">
        <v>6.5719360568383664E-2</v>
      </c>
      <c r="G24" s="8" t="s">
        <v>416</v>
      </c>
      <c r="H24" s="8" t="s">
        <v>416</v>
      </c>
      <c r="I24" s="8" t="s">
        <v>416</v>
      </c>
      <c r="J24" s="8">
        <v>0.14653641207815277</v>
      </c>
      <c r="K24" s="8">
        <v>2.664298401420959E-2</v>
      </c>
      <c r="L24" s="8">
        <v>0.761101243339254</v>
      </c>
      <c r="M24" s="8" t="s">
        <v>416</v>
      </c>
      <c r="N24" s="8" t="s">
        <v>416</v>
      </c>
      <c r="O24" s="8">
        <v>9.236234458259325E-2</v>
      </c>
      <c r="P24" s="8">
        <v>0.90763765541740682</v>
      </c>
      <c r="Q24" s="8">
        <v>9.2362344582593252</v>
      </c>
      <c r="R24" s="8">
        <v>16.144814090019569</v>
      </c>
    </row>
    <row r="25" spans="1:18" s="8" customFormat="1" ht="13" x14ac:dyDescent="0.2">
      <c r="A25" s="8" t="s">
        <v>381</v>
      </c>
      <c r="B25" s="8" t="s">
        <v>383</v>
      </c>
      <c r="C25" s="8" t="s">
        <v>441</v>
      </c>
      <c r="D25" s="8" t="s">
        <v>249</v>
      </c>
      <c r="E25" s="9">
        <v>1221</v>
      </c>
      <c r="F25" s="8" t="s">
        <v>416</v>
      </c>
      <c r="G25" s="8" t="s">
        <v>416</v>
      </c>
      <c r="H25" s="8" t="s">
        <v>416</v>
      </c>
      <c r="I25" s="8" t="s">
        <v>416</v>
      </c>
      <c r="J25" s="8">
        <v>3.2760032760032762E-3</v>
      </c>
      <c r="K25" s="8">
        <v>1.3923013923013924E-2</v>
      </c>
      <c r="L25" s="8">
        <v>0.96150696150696147</v>
      </c>
      <c r="M25" s="8">
        <v>2.0475020475020474E-2</v>
      </c>
      <c r="N25" s="8" t="s">
        <v>416</v>
      </c>
      <c r="O25" s="8">
        <v>3.4398034398034398E-2</v>
      </c>
      <c r="P25" s="8">
        <v>0.96478296478296477</v>
      </c>
      <c r="Q25" s="8">
        <v>3.4398034398034398</v>
      </c>
      <c r="R25" s="8">
        <v>0.33955857385398985</v>
      </c>
    </row>
    <row r="28" spans="1:18" s="8" customFormat="1" ht="13" x14ac:dyDescent="0.2">
      <c r="C28" s="9"/>
      <c r="E28" s="9"/>
    </row>
    <row r="29" spans="1:18" s="11" customFormat="1" ht="13" x14ac:dyDescent="0.2">
      <c r="C29" s="12"/>
      <c r="E29" s="12"/>
    </row>
    <row r="30" spans="1:18" s="11" customFormat="1" ht="13" x14ac:dyDescent="0.2">
      <c r="C30" s="12"/>
      <c r="E30" s="12"/>
    </row>
    <row r="34" spans="1:19" x14ac:dyDescent="0.2">
      <c r="A34" s="36" t="s">
        <v>410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9" x14ac:dyDescent="0.2">
      <c r="A35" s="27"/>
      <c r="B35" s="27"/>
      <c r="C35" s="27"/>
      <c r="D35" s="28"/>
      <c r="E35" s="29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7"/>
      <c r="S35" s="27"/>
    </row>
    <row r="36" spans="1:19" s="13" customFormat="1" thickBot="1" x14ac:dyDescent="0.25">
      <c r="A36" s="17" t="s">
        <v>373</v>
      </c>
      <c r="B36" s="17" t="s">
        <v>374</v>
      </c>
      <c r="C36" s="17" t="s">
        <v>375</v>
      </c>
      <c r="D36" s="17" t="s">
        <v>406</v>
      </c>
      <c r="E36" s="18" t="s">
        <v>385</v>
      </c>
      <c r="F36" s="20" t="s">
        <v>10</v>
      </c>
      <c r="G36" s="20" t="s">
        <v>11</v>
      </c>
      <c r="H36" s="20" t="s">
        <v>386</v>
      </c>
      <c r="I36" s="20" t="s">
        <v>387</v>
      </c>
      <c r="J36" s="20" t="s">
        <v>19</v>
      </c>
      <c r="K36" s="20" t="s">
        <v>20</v>
      </c>
      <c r="L36" s="20" t="s">
        <v>388</v>
      </c>
      <c r="M36" s="20" t="s">
        <v>389</v>
      </c>
      <c r="N36" s="20" t="s">
        <v>23</v>
      </c>
      <c r="O36" s="20" t="s">
        <v>24</v>
      </c>
      <c r="P36" s="20" t="s">
        <v>370</v>
      </c>
      <c r="Q36" s="17" t="s">
        <v>384</v>
      </c>
      <c r="R36" s="13" t="s">
        <v>398</v>
      </c>
    </row>
    <row r="37" spans="1:19" s="8" customFormat="1" ht="13" x14ac:dyDescent="0.2">
      <c r="A37" s="8" t="s">
        <v>376</v>
      </c>
      <c r="B37" s="8" t="s">
        <v>377</v>
      </c>
      <c r="C37" s="8" t="s">
        <v>442</v>
      </c>
      <c r="D37" s="8" t="s">
        <v>219</v>
      </c>
      <c r="E37" s="9">
        <v>1149</v>
      </c>
      <c r="F37" s="8" t="s">
        <v>416</v>
      </c>
      <c r="G37" s="8" t="s">
        <v>416</v>
      </c>
      <c r="H37" s="8" t="s">
        <v>416</v>
      </c>
      <c r="I37" s="8">
        <v>6.0922541340295906E-2</v>
      </c>
      <c r="J37" s="8">
        <v>0.25587467362924282</v>
      </c>
      <c r="K37" s="8">
        <v>1.5665796344647518E-2</v>
      </c>
      <c r="L37" s="8">
        <v>3.3942558746736295E-2</v>
      </c>
      <c r="M37" s="8" t="s">
        <v>443</v>
      </c>
      <c r="N37" s="8" t="s">
        <v>444</v>
      </c>
      <c r="O37" s="8" t="s">
        <v>416</v>
      </c>
      <c r="P37" s="8" t="s">
        <v>416</v>
      </c>
      <c r="Q37" s="8">
        <v>0.64926022628372493</v>
      </c>
      <c r="R37" s="8">
        <v>0.28981723237597912</v>
      </c>
      <c r="S37" s="8" t="s">
        <v>395</v>
      </c>
    </row>
    <row r="38" spans="1:19" s="8" customFormat="1" ht="13" x14ac:dyDescent="0.2">
      <c r="A38" s="8" t="s">
        <v>376</v>
      </c>
      <c r="B38" s="8" t="s">
        <v>377</v>
      </c>
      <c r="C38" s="8" t="s">
        <v>445</v>
      </c>
      <c r="D38" s="8" t="s">
        <v>219</v>
      </c>
      <c r="E38" s="9">
        <v>1196</v>
      </c>
      <c r="F38" s="8">
        <v>2.508361204013378E-3</v>
      </c>
      <c r="G38" s="8" t="s">
        <v>416</v>
      </c>
      <c r="H38" s="8" t="s">
        <v>416</v>
      </c>
      <c r="I38" s="8" t="s">
        <v>416</v>
      </c>
      <c r="J38" s="8">
        <v>0.30100334448160537</v>
      </c>
      <c r="K38" s="8">
        <v>0.11371237458193981</v>
      </c>
      <c r="L38" s="8">
        <v>0.51086956521739135</v>
      </c>
      <c r="M38" s="8">
        <v>7.1906354515050161E-2</v>
      </c>
      <c r="N38" s="8" t="s">
        <v>416</v>
      </c>
      <c r="O38" s="8" t="s">
        <v>416</v>
      </c>
      <c r="P38" s="8" t="s">
        <v>416</v>
      </c>
      <c r="Q38" s="8">
        <v>0.18812709030100333</v>
      </c>
      <c r="R38" s="8">
        <v>0.81187290969899673</v>
      </c>
      <c r="S38" s="8" t="s">
        <v>396</v>
      </c>
    </row>
    <row r="39" spans="1:19" s="8" customFormat="1" ht="13" x14ac:dyDescent="0.2">
      <c r="A39" s="8" t="s">
        <v>376</v>
      </c>
      <c r="B39" s="8" t="s">
        <v>377</v>
      </c>
      <c r="C39" s="8" t="s">
        <v>446</v>
      </c>
      <c r="D39" s="8" t="s">
        <v>219</v>
      </c>
      <c r="E39" s="9">
        <v>976</v>
      </c>
      <c r="F39" s="8" t="s">
        <v>416</v>
      </c>
      <c r="G39" s="8" t="s">
        <v>416</v>
      </c>
      <c r="H39" s="8" t="s">
        <v>416</v>
      </c>
      <c r="I39" s="8" t="s">
        <v>416</v>
      </c>
      <c r="J39" s="8">
        <v>0.55225409836065575</v>
      </c>
      <c r="K39" s="8">
        <v>0.16495901639344263</v>
      </c>
      <c r="L39" s="8" t="s">
        <v>416</v>
      </c>
      <c r="M39" s="8" t="s">
        <v>447</v>
      </c>
      <c r="N39" s="8" t="s">
        <v>416</v>
      </c>
      <c r="O39" s="8" t="s">
        <v>416</v>
      </c>
      <c r="P39" s="8" t="s">
        <v>416</v>
      </c>
      <c r="Q39" s="8">
        <v>0.44774590163934425</v>
      </c>
      <c r="R39" s="8">
        <v>0.55225409836065575</v>
      </c>
      <c r="S39" s="8" t="s">
        <v>395</v>
      </c>
    </row>
    <row r="40" spans="1:19" s="8" customFormat="1" ht="13" x14ac:dyDescent="0.2">
      <c r="A40" s="8" t="s">
        <v>376</v>
      </c>
      <c r="B40" s="10" t="s">
        <v>377</v>
      </c>
      <c r="C40" s="8" t="s">
        <v>448</v>
      </c>
      <c r="D40" s="8" t="s">
        <v>219</v>
      </c>
      <c r="E40" s="9">
        <v>2072</v>
      </c>
      <c r="F40" s="8">
        <v>4.4401544401544403E-2</v>
      </c>
      <c r="G40" s="8" t="s">
        <v>416</v>
      </c>
      <c r="H40" s="8" t="s">
        <v>416</v>
      </c>
      <c r="I40" s="8" t="s">
        <v>416</v>
      </c>
      <c r="J40" s="8">
        <v>1.6891891891891893E-2</v>
      </c>
      <c r="K40" s="8">
        <v>0.30453667953667951</v>
      </c>
      <c r="L40" s="8">
        <v>0.51158301158301156</v>
      </c>
      <c r="M40" s="8">
        <v>0.12210424710424711</v>
      </c>
      <c r="N40" s="33">
        <v>4.8262548262548264E-4</v>
      </c>
      <c r="O40" s="8" t="s">
        <v>416</v>
      </c>
      <c r="P40" s="8" t="s">
        <v>416</v>
      </c>
      <c r="Q40" s="8">
        <v>0.47152509652509655</v>
      </c>
      <c r="R40" s="8">
        <v>0.52847490347490345</v>
      </c>
      <c r="S40" s="8" t="s">
        <v>395</v>
      </c>
    </row>
    <row r="41" spans="1:19" s="8" customFormat="1" ht="13" x14ac:dyDescent="0.2">
      <c r="A41" s="8" t="s">
        <v>376</v>
      </c>
      <c r="B41" s="8" t="s">
        <v>377</v>
      </c>
      <c r="C41" s="8" t="s">
        <v>449</v>
      </c>
      <c r="D41" s="8" t="s">
        <v>219</v>
      </c>
      <c r="E41" s="9">
        <v>1177</v>
      </c>
      <c r="F41" s="8">
        <v>4.248088360237893E-3</v>
      </c>
      <c r="G41" s="8" t="s">
        <v>416</v>
      </c>
      <c r="H41" s="8" t="s">
        <v>416</v>
      </c>
      <c r="I41" s="8">
        <v>8.4961767204757861E-4</v>
      </c>
      <c r="J41" s="8">
        <v>0.58113848768054377</v>
      </c>
      <c r="K41" s="8">
        <v>0.3288020390824129</v>
      </c>
      <c r="L41" s="8">
        <v>5.352591333899745E-2</v>
      </c>
      <c r="M41" s="8">
        <v>2.7187765505522515E-2</v>
      </c>
      <c r="N41" s="8" t="s">
        <v>416</v>
      </c>
      <c r="O41" s="8">
        <v>4.248088360237893E-3</v>
      </c>
      <c r="P41" s="8" t="s">
        <v>416</v>
      </c>
      <c r="Q41" s="8">
        <v>0.3644859813084112</v>
      </c>
      <c r="R41" s="8">
        <v>0.63466440101954125</v>
      </c>
      <c r="S41" s="8" t="s">
        <v>396</v>
      </c>
    </row>
    <row r="42" spans="1:19" s="8" customFormat="1" ht="13" x14ac:dyDescent="0.2">
      <c r="A42" s="8" t="s">
        <v>376</v>
      </c>
      <c r="B42" s="8" t="s">
        <v>378</v>
      </c>
      <c r="C42" s="8" t="s">
        <v>450</v>
      </c>
      <c r="D42" s="8" t="s">
        <v>219</v>
      </c>
      <c r="E42" s="9">
        <v>503</v>
      </c>
      <c r="F42" s="8">
        <v>1.9880715705765406E-3</v>
      </c>
      <c r="G42" s="8" t="s">
        <v>416</v>
      </c>
      <c r="H42" s="8" t="s">
        <v>416</v>
      </c>
      <c r="I42" s="8" t="s">
        <v>416</v>
      </c>
      <c r="J42" s="8">
        <v>2.186878727634195E-2</v>
      </c>
      <c r="K42" s="8">
        <v>0.71570576540755471</v>
      </c>
      <c r="L42" s="8">
        <v>0.22067594433399601</v>
      </c>
      <c r="M42" s="8">
        <v>3.9761431411530816E-2</v>
      </c>
      <c r="N42" s="8" t="s">
        <v>416</v>
      </c>
      <c r="O42" s="8" t="s">
        <v>416</v>
      </c>
      <c r="P42" s="8" t="s">
        <v>416</v>
      </c>
      <c r="Q42" s="8">
        <v>0.75745526838966204</v>
      </c>
      <c r="R42" s="8">
        <v>0.24254473161033796</v>
      </c>
      <c r="S42" s="8" t="s">
        <v>395</v>
      </c>
    </row>
    <row r="43" spans="1:19" s="8" customFormat="1" ht="13" x14ac:dyDescent="0.2">
      <c r="A43" s="8" t="s">
        <v>376</v>
      </c>
      <c r="B43" s="8" t="s">
        <v>378</v>
      </c>
      <c r="C43" s="8" t="s">
        <v>451</v>
      </c>
      <c r="D43" s="8" t="s">
        <v>219</v>
      </c>
      <c r="E43" s="9">
        <v>1122</v>
      </c>
      <c r="F43" s="8">
        <v>8.0213903743315516E-3</v>
      </c>
      <c r="G43" s="8" t="s">
        <v>416</v>
      </c>
      <c r="H43" s="8" t="s">
        <v>416</v>
      </c>
      <c r="I43" s="8">
        <v>8.9126559714795004E-4</v>
      </c>
      <c r="J43" s="8">
        <v>0.50089126559714792</v>
      </c>
      <c r="K43" s="8">
        <v>0.21390374331550804</v>
      </c>
      <c r="L43" s="8">
        <v>3.0303030303030304E-2</v>
      </c>
      <c r="M43" s="8">
        <v>0.24598930481283424</v>
      </c>
      <c r="N43" s="8" t="s">
        <v>416</v>
      </c>
      <c r="O43" s="8" t="s">
        <v>416</v>
      </c>
      <c r="P43" s="8" t="s">
        <v>416</v>
      </c>
      <c r="Q43" s="8">
        <v>0.46791443850267384</v>
      </c>
      <c r="R43" s="8">
        <v>0.53119429590017819</v>
      </c>
      <c r="S43" s="8" t="s">
        <v>396</v>
      </c>
    </row>
    <row r="44" spans="1:19" s="8" customFormat="1" ht="13" x14ac:dyDescent="0.2">
      <c r="A44" s="8" t="s">
        <v>376</v>
      </c>
      <c r="B44" s="8" t="s">
        <v>378</v>
      </c>
      <c r="C44" s="8" t="s">
        <v>446</v>
      </c>
      <c r="D44" s="8" t="s">
        <v>219</v>
      </c>
      <c r="E44" s="9">
        <v>1206</v>
      </c>
      <c r="F44" s="8">
        <v>5.8043117744610281E-2</v>
      </c>
      <c r="G44" s="8" t="s">
        <v>416</v>
      </c>
      <c r="H44" s="8" t="s">
        <v>416</v>
      </c>
      <c r="I44" s="8">
        <v>8.45771144278607E-2</v>
      </c>
      <c r="J44" s="8">
        <v>8.8723051409618572E-2</v>
      </c>
      <c r="K44" s="8">
        <v>2.3217247097844111E-2</v>
      </c>
      <c r="L44" s="8">
        <v>4.06301824212272E-2</v>
      </c>
      <c r="M44" s="8" t="s">
        <v>452</v>
      </c>
      <c r="N44" s="8" t="s">
        <v>453</v>
      </c>
      <c r="O44" s="8" t="s">
        <v>416</v>
      </c>
      <c r="P44" s="8" t="s">
        <v>416</v>
      </c>
      <c r="Q44" s="8">
        <v>0.78606965174129351</v>
      </c>
      <c r="R44" s="8">
        <v>0.12935323383084577</v>
      </c>
      <c r="S44" s="8" t="s">
        <v>395</v>
      </c>
    </row>
    <row r="45" spans="1:19" s="8" customFormat="1" ht="13" x14ac:dyDescent="0.2">
      <c r="A45" s="8" t="s">
        <v>376</v>
      </c>
      <c r="B45" s="8" t="s">
        <v>378</v>
      </c>
      <c r="C45" s="8" t="s">
        <v>454</v>
      </c>
      <c r="D45" s="8" t="s">
        <v>219</v>
      </c>
      <c r="E45" s="9">
        <v>1156</v>
      </c>
      <c r="F45" s="8" t="s">
        <v>416</v>
      </c>
      <c r="G45" s="8" t="s">
        <v>416</v>
      </c>
      <c r="H45" s="8" t="s">
        <v>416</v>
      </c>
      <c r="I45" s="8" t="s">
        <v>416</v>
      </c>
      <c r="J45" s="8">
        <v>0.7482698961937716</v>
      </c>
      <c r="K45" s="8">
        <v>9.2560553633217996E-2</v>
      </c>
      <c r="L45" s="8">
        <v>0.10553633217993079</v>
      </c>
      <c r="M45" s="8" t="s">
        <v>455</v>
      </c>
      <c r="N45" s="8" t="s">
        <v>416</v>
      </c>
      <c r="O45" s="8" t="s">
        <v>416</v>
      </c>
      <c r="P45" s="8" t="s">
        <v>416</v>
      </c>
      <c r="Q45" s="8">
        <v>0.1461937716262976</v>
      </c>
      <c r="R45" s="8">
        <v>0.85380622837370235</v>
      </c>
      <c r="S45" s="8" t="s">
        <v>396</v>
      </c>
    </row>
    <row r="46" spans="1:19" s="8" customFormat="1" ht="13" x14ac:dyDescent="0.2">
      <c r="A46" s="8" t="s">
        <v>376</v>
      </c>
      <c r="B46" s="8" t="s">
        <v>378</v>
      </c>
      <c r="C46" s="8" t="s">
        <v>456</v>
      </c>
      <c r="D46" s="8" t="s">
        <v>219</v>
      </c>
      <c r="E46" s="9">
        <v>1094</v>
      </c>
      <c r="F46" s="8">
        <v>4.3875685557586835E-2</v>
      </c>
      <c r="G46" s="8" t="s">
        <v>416</v>
      </c>
      <c r="H46" s="8" t="s">
        <v>416</v>
      </c>
      <c r="I46" s="8" t="s">
        <v>416</v>
      </c>
      <c r="J46" s="8" t="s">
        <v>416</v>
      </c>
      <c r="K46" s="8">
        <v>0.57404021937842775</v>
      </c>
      <c r="L46" s="8">
        <v>5.3930530164533821E-2</v>
      </c>
      <c r="M46" s="8">
        <v>0.27422303473491771</v>
      </c>
      <c r="N46" s="8" t="s">
        <v>416</v>
      </c>
      <c r="O46" s="8" t="s">
        <v>455</v>
      </c>
      <c r="P46" s="8" t="s">
        <v>416</v>
      </c>
      <c r="Q46" s="8">
        <v>0.94606946983546614</v>
      </c>
      <c r="R46" s="8">
        <v>5.3930530164533821E-2</v>
      </c>
      <c r="S46" s="8" t="s">
        <v>395</v>
      </c>
    </row>
    <row r="47" spans="1:19" s="8" customFormat="1" ht="13" x14ac:dyDescent="0.2">
      <c r="A47" s="8" t="s">
        <v>376</v>
      </c>
      <c r="B47" s="10" t="s">
        <v>378</v>
      </c>
      <c r="C47" s="8" t="s">
        <v>457</v>
      </c>
      <c r="D47" s="8" t="s">
        <v>219</v>
      </c>
      <c r="E47" s="9">
        <v>1312</v>
      </c>
      <c r="F47" s="8">
        <v>8.3841463414634151E-3</v>
      </c>
      <c r="G47" s="8" t="s">
        <v>416</v>
      </c>
      <c r="H47" s="8" t="s">
        <v>416</v>
      </c>
      <c r="I47" s="8">
        <v>7.6219512195121954E-4</v>
      </c>
      <c r="J47" s="8">
        <v>0.69969512195121952</v>
      </c>
      <c r="K47" s="8">
        <v>0.24695121951219512</v>
      </c>
      <c r="L47" s="8">
        <v>2.2865853658536585E-2</v>
      </c>
      <c r="M47" s="8">
        <v>2.1341463414634148E-2</v>
      </c>
      <c r="N47" s="8" t="s">
        <v>416</v>
      </c>
      <c r="O47" s="8" t="s">
        <v>416</v>
      </c>
      <c r="P47" s="8" t="s">
        <v>416</v>
      </c>
      <c r="Q47" s="8">
        <v>0.27667682926829268</v>
      </c>
      <c r="R47" s="8">
        <v>0.72256097560975607</v>
      </c>
      <c r="S47" s="8" t="s">
        <v>396</v>
      </c>
    </row>
    <row r="48" spans="1:19" s="8" customFormat="1" ht="13" x14ac:dyDescent="0.2">
      <c r="A48" s="8" t="s">
        <v>376</v>
      </c>
      <c r="B48" s="8" t="s">
        <v>378</v>
      </c>
      <c r="C48" s="8" t="s">
        <v>458</v>
      </c>
      <c r="D48" s="8" t="s">
        <v>259</v>
      </c>
      <c r="E48" s="9">
        <v>1241</v>
      </c>
      <c r="F48" s="8">
        <v>1.6116035455278001E-3</v>
      </c>
      <c r="G48" s="8" t="s">
        <v>416</v>
      </c>
      <c r="H48" s="8" t="s">
        <v>416</v>
      </c>
      <c r="I48" s="8">
        <v>4.8348106365834007E-3</v>
      </c>
      <c r="J48" s="8">
        <v>0.72683319903303789</v>
      </c>
      <c r="K48" s="8">
        <v>6.2852538275584208E-2</v>
      </c>
      <c r="L48" s="8">
        <v>9.5890410958904104E-2</v>
      </c>
      <c r="M48" s="8">
        <v>9.4278807413376312E-2</v>
      </c>
      <c r="N48" s="8" t="s">
        <v>416</v>
      </c>
      <c r="O48" s="8" t="s">
        <v>416</v>
      </c>
      <c r="P48" s="8" t="s">
        <v>416</v>
      </c>
      <c r="Q48" s="8">
        <v>0.15874294923448834</v>
      </c>
      <c r="R48" s="8">
        <v>0.82272360999194194</v>
      </c>
      <c r="S48" s="8" t="s">
        <v>396</v>
      </c>
    </row>
    <row r="49" spans="1:19" s="8" customFormat="1" ht="13" x14ac:dyDescent="0.2">
      <c r="A49" s="8" t="s">
        <v>376</v>
      </c>
      <c r="B49" s="8" t="s">
        <v>378</v>
      </c>
      <c r="C49" s="8" t="s">
        <v>459</v>
      </c>
      <c r="D49" s="8" t="s">
        <v>259</v>
      </c>
      <c r="E49" s="9">
        <v>1220</v>
      </c>
      <c r="F49" s="8">
        <v>8.1967213114754103E-3</v>
      </c>
      <c r="G49" s="8" t="s">
        <v>416</v>
      </c>
      <c r="H49" s="8" t="s">
        <v>416</v>
      </c>
      <c r="I49" s="8">
        <v>4.2622950819672129E-2</v>
      </c>
      <c r="J49" s="8">
        <v>0.32868852459016396</v>
      </c>
      <c r="K49" s="8" t="s">
        <v>460</v>
      </c>
      <c r="L49" s="8">
        <v>3.9344262295081971E-2</v>
      </c>
      <c r="M49" s="8">
        <v>0.38114754098360654</v>
      </c>
      <c r="N49" s="8">
        <v>3.0327868852459017E-2</v>
      </c>
      <c r="O49" s="8" t="s">
        <v>416</v>
      </c>
      <c r="P49" s="8">
        <v>0.12786885245901639</v>
      </c>
      <c r="Q49" s="8">
        <v>0.46147540983606555</v>
      </c>
      <c r="R49" s="8">
        <v>0.36803278688524593</v>
      </c>
      <c r="S49" s="8" t="s">
        <v>395</v>
      </c>
    </row>
    <row r="50" spans="1:19" s="8" customFormat="1" ht="13" x14ac:dyDescent="0.2">
      <c r="A50" s="8" t="s">
        <v>376</v>
      </c>
      <c r="B50" s="8" t="s">
        <v>379</v>
      </c>
      <c r="C50" s="8" t="s">
        <v>461</v>
      </c>
      <c r="D50" s="8" t="s">
        <v>219</v>
      </c>
      <c r="E50" s="9">
        <v>1342</v>
      </c>
      <c r="F50" s="8">
        <v>0.50745156482861398</v>
      </c>
      <c r="G50" s="8" t="s">
        <v>416</v>
      </c>
      <c r="H50" s="8" t="s">
        <v>416</v>
      </c>
      <c r="I50" s="8">
        <v>7.4515648286140088E-2</v>
      </c>
      <c r="J50" s="8">
        <v>1.3412816691505217E-2</v>
      </c>
      <c r="K50" s="8">
        <v>0.32339791356184799</v>
      </c>
      <c r="L50" s="8">
        <v>6.4083457526080481E-2</v>
      </c>
      <c r="M50" s="8">
        <v>1.564828614008942E-2</v>
      </c>
      <c r="N50" s="8" t="s">
        <v>416</v>
      </c>
      <c r="O50" s="8">
        <v>1.4903129657228018E-3</v>
      </c>
      <c r="P50" s="8" t="s">
        <v>416</v>
      </c>
      <c r="Q50" s="8">
        <v>0.84798807749627414</v>
      </c>
      <c r="R50" s="8">
        <v>7.7496274217585703E-2</v>
      </c>
      <c r="S50" s="8" t="s">
        <v>395</v>
      </c>
    </row>
    <row r="51" spans="1:19" s="8" customFormat="1" ht="13" x14ac:dyDescent="0.2">
      <c r="A51" s="8" t="s">
        <v>376</v>
      </c>
      <c r="B51" s="8" t="s">
        <v>379</v>
      </c>
      <c r="C51" s="8" t="s">
        <v>462</v>
      </c>
      <c r="D51" s="8" t="s">
        <v>219</v>
      </c>
      <c r="E51" s="9">
        <v>1341</v>
      </c>
      <c r="F51" s="8">
        <v>0.23042505592841164</v>
      </c>
      <c r="G51" s="8" t="s">
        <v>416</v>
      </c>
      <c r="H51" s="8" t="s">
        <v>416</v>
      </c>
      <c r="I51" s="8" t="s">
        <v>416</v>
      </c>
      <c r="J51" s="8" t="s">
        <v>416</v>
      </c>
      <c r="K51" s="8">
        <v>0.73079791200596567</v>
      </c>
      <c r="L51" s="8">
        <v>2.0879940343027592E-2</v>
      </c>
      <c r="M51" s="8">
        <v>7.4571215510812828E-3</v>
      </c>
      <c r="N51" s="8" t="s">
        <v>416</v>
      </c>
      <c r="O51" s="8">
        <v>1.0439970171513796E-2</v>
      </c>
      <c r="P51" s="8" t="s">
        <v>416</v>
      </c>
      <c r="Q51" s="8">
        <v>0.97912005965697235</v>
      </c>
      <c r="R51" s="8">
        <v>2.0879940343027592E-2</v>
      </c>
      <c r="S51" s="8" t="s">
        <v>395</v>
      </c>
    </row>
    <row r="52" spans="1:19" s="24" customFormat="1" ht="13" x14ac:dyDescent="0.2">
      <c r="A52" s="24" t="s">
        <v>376</v>
      </c>
      <c r="B52" s="24" t="s">
        <v>380</v>
      </c>
      <c r="C52" s="24" t="s">
        <v>461</v>
      </c>
      <c r="D52" s="24" t="s">
        <v>219</v>
      </c>
      <c r="E52" s="25">
        <v>1342</v>
      </c>
      <c r="F52" s="24">
        <v>0.29582712369597614</v>
      </c>
      <c r="G52" s="24" t="s">
        <v>416</v>
      </c>
      <c r="H52" s="24" t="s">
        <v>416</v>
      </c>
      <c r="I52" s="24" t="s">
        <v>416</v>
      </c>
      <c r="J52" s="24">
        <v>7.4515648286140089E-4</v>
      </c>
      <c r="K52" s="24">
        <v>0.24739195230998512</v>
      </c>
      <c r="L52" s="24">
        <v>0.12891207153502235</v>
      </c>
      <c r="M52" s="24">
        <v>0.31296572280178836</v>
      </c>
      <c r="N52" s="24">
        <v>7.4515648286140089E-4</v>
      </c>
      <c r="O52" s="24">
        <v>1.3412816691505217E-2</v>
      </c>
      <c r="P52" s="24" t="s">
        <v>416</v>
      </c>
      <c r="Q52" s="24">
        <v>0.87034277198211618</v>
      </c>
      <c r="R52" s="24">
        <v>0.12965722801788376</v>
      </c>
      <c r="S52" s="24" t="s">
        <v>395</v>
      </c>
    </row>
    <row r="53" spans="1:19" s="8" customFormat="1" ht="13" x14ac:dyDescent="0.2">
      <c r="A53" s="8" t="s">
        <v>376</v>
      </c>
      <c r="B53" s="8" t="s">
        <v>380</v>
      </c>
      <c r="C53" s="8" t="s">
        <v>463</v>
      </c>
      <c r="D53" s="8" t="s">
        <v>219</v>
      </c>
      <c r="E53" s="9">
        <v>1388</v>
      </c>
      <c r="F53" s="8">
        <v>6.4841498559077811E-3</v>
      </c>
      <c r="G53" s="8" t="s">
        <v>416</v>
      </c>
      <c r="H53" s="8" t="s">
        <v>416</v>
      </c>
      <c r="I53" s="8" t="s">
        <v>416</v>
      </c>
      <c r="J53" s="8">
        <v>1.2968299711815562E-2</v>
      </c>
      <c r="K53" s="8">
        <v>0.34365994236311237</v>
      </c>
      <c r="L53" s="8">
        <v>0.32204610951008644</v>
      </c>
      <c r="M53" s="8">
        <v>0.28962536023054752</v>
      </c>
      <c r="N53" s="8" t="s">
        <v>416</v>
      </c>
      <c r="O53" s="8">
        <v>2.5216138328530261E-2</v>
      </c>
      <c r="P53" s="8" t="s">
        <v>416</v>
      </c>
      <c r="Q53" s="8">
        <v>0.66498559077809793</v>
      </c>
      <c r="R53" s="8">
        <v>0.33501440922190201</v>
      </c>
      <c r="S53" s="8" t="s">
        <v>395</v>
      </c>
    </row>
    <row r="54" spans="1:19" s="8" customFormat="1" ht="13" x14ac:dyDescent="0.2">
      <c r="A54" s="8" t="s">
        <v>376</v>
      </c>
      <c r="B54" s="8" t="s">
        <v>380</v>
      </c>
      <c r="C54" s="8" t="s">
        <v>464</v>
      </c>
      <c r="D54" s="8" t="s">
        <v>219</v>
      </c>
      <c r="E54" s="9">
        <v>625</v>
      </c>
      <c r="F54" s="8">
        <v>0.46239999999999998</v>
      </c>
      <c r="G54" s="8" t="s">
        <v>416</v>
      </c>
      <c r="H54" s="8" t="s">
        <v>416</v>
      </c>
      <c r="I54" s="8" t="s">
        <v>416</v>
      </c>
      <c r="J54" s="8">
        <v>4.7999999999999996E-3</v>
      </c>
      <c r="K54" s="8">
        <v>0.20480000000000001</v>
      </c>
      <c r="L54" s="8">
        <v>0.18720000000000001</v>
      </c>
      <c r="M54" s="8">
        <v>6.2399999999999997E-2</v>
      </c>
      <c r="N54" s="8">
        <v>9.5999999999999992E-3</v>
      </c>
      <c r="O54" s="8">
        <v>6.88E-2</v>
      </c>
      <c r="P54" s="8" t="s">
        <v>416</v>
      </c>
      <c r="Q54" s="8">
        <v>0.80800000000000005</v>
      </c>
      <c r="R54" s="8">
        <v>0.192</v>
      </c>
      <c r="S54" s="8" t="s">
        <v>395</v>
      </c>
    </row>
    <row r="55" spans="1:19" s="8" customFormat="1" ht="13" x14ac:dyDescent="0.2">
      <c r="A55" s="11" t="s">
        <v>381</v>
      </c>
      <c r="B55" s="22" t="s">
        <v>382</v>
      </c>
      <c r="C55" s="8" t="s">
        <v>465</v>
      </c>
      <c r="D55" s="8" t="s">
        <v>219</v>
      </c>
      <c r="E55" s="9">
        <v>1207</v>
      </c>
      <c r="F55" s="8">
        <v>1.9884009942004972E-2</v>
      </c>
      <c r="G55" s="8" t="s">
        <v>416</v>
      </c>
      <c r="H55" s="8" t="s">
        <v>416</v>
      </c>
      <c r="I55" s="8" t="s">
        <v>416</v>
      </c>
      <c r="J55" s="8">
        <v>3.3140016570008283E-3</v>
      </c>
      <c r="K55" s="8">
        <v>0.19055509527754763</v>
      </c>
      <c r="L55" s="8">
        <v>0.27589063794531898</v>
      </c>
      <c r="M55" s="8">
        <v>0.13918806959403479</v>
      </c>
      <c r="N55" s="8" t="s">
        <v>416</v>
      </c>
      <c r="O55" s="8" t="s">
        <v>466</v>
      </c>
      <c r="P55" s="8" t="s">
        <v>416</v>
      </c>
      <c r="Q55" s="8">
        <v>0.72079536039768022</v>
      </c>
      <c r="R55" s="8">
        <v>0.27920463960231984</v>
      </c>
      <c r="S55" s="8" t="s">
        <v>395</v>
      </c>
    </row>
    <row r="56" spans="1:19" s="8" customFormat="1" ht="13" x14ac:dyDescent="0.2">
      <c r="A56" s="8" t="s">
        <v>381</v>
      </c>
      <c r="B56" s="10" t="s">
        <v>382</v>
      </c>
      <c r="C56" s="8" t="s">
        <v>467</v>
      </c>
      <c r="D56" s="8" t="s">
        <v>259</v>
      </c>
      <c r="E56" s="9">
        <v>1495</v>
      </c>
      <c r="F56" s="8" t="s">
        <v>416</v>
      </c>
      <c r="G56" s="8" t="s">
        <v>416</v>
      </c>
      <c r="H56" s="8" t="s">
        <v>416</v>
      </c>
      <c r="I56" s="8" t="s">
        <v>416</v>
      </c>
      <c r="J56" s="8">
        <v>0.44949832775919735</v>
      </c>
      <c r="K56" s="8" t="s">
        <v>428</v>
      </c>
      <c r="L56" s="8">
        <v>5.4849498327759198E-2</v>
      </c>
      <c r="M56" s="8">
        <v>0.28561872909698999</v>
      </c>
      <c r="N56" s="8">
        <v>0.18662207357859531</v>
      </c>
      <c r="O56" s="8" t="s">
        <v>468</v>
      </c>
      <c r="P56" s="8" t="s">
        <v>416</v>
      </c>
      <c r="Q56" s="8">
        <v>0.4956521739130435</v>
      </c>
      <c r="R56" s="8">
        <v>0.5043478260869565</v>
      </c>
      <c r="S56" s="8" t="s">
        <v>395</v>
      </c>
    </row>
    <row r="57" spans="1:19" s="8" customFormat="1" ht="13" x14ac:dyDescent="0.2">
      <c r="A57" s="8" t="s">
        <v>381</v>
      </c>
      <c r="B57" s="10" t="s">
        <v>382</v>
      </c>
      <c r="C57" s="8" t="s">
        <v>469</v>
      </c>
      <c r="D57" s="8" t="s">
        <v>259</v>
      </c>
      <c r="E57" s="9">
        <v>4101</v>
      </c>
      <c r="F57" s="8">
        <v>1.6093635698610095E-2</v>
      </c>
      <c r="G57" s="8" t="s">
        <v>416</v>
      </c>
      <c r="H57" s="8" t="s">
        <v>416</v>
      </c>
      <c r="I57" s="8">
        <v>7.5935137771275307E-2</v>
      </c>
      <c r="J57" s="8">
        <v>0.35552304316020483</v>
      </c>
      <c r="K57" s="8" t="s">
        <v>470</v>
      </c>
      <c r="L57" s="8">
        <v>0.11826383808827115</v>
      </c>
      <c r="M57" s="8">
        <v>0.21677639600097537</v>
      </c>
      <c r="N57" s="8">
        <v>0.10690319434284321</v>
      </c>
      <c r="O57" s="8" t="s">
        <v>471</v>
      </c>
      <c r="P57" s="8">
        <v>6.2523774689100226E-2</v>
      </c>
      <c r="Q57" s="8">
        <v>0.38585954645208487</v>
      </c>
      <c r="R57" s="8">
        <v>0.47378688124847601</v>
      </c>
      <c r="S57" s="8" t="s">
        <v>396</v>
      </c>
    </row>
    <row r="58" spans="1:19" s="8" customFormat="1" ht="13" x14ac:dyDescent="0.2">
      <c r="A58" s="8" t="s">
        <v>381</v>
      </c>
      <c r="B58" s="8" t="s">
        <v>382</v>
      </c>
      <c r="C58" s="8" t="s">
        <v>472</v>
      </c>
      <c r="D58" s="8" t="s">
        <v>219</v>
      </c>
      <c r="E58" s="9">
        <v>1204</v>
      </c>
      <c r="F58" s="8" t="s">
        <v>416</v>
      </c>
      <c r="G58" s="8" t="s">
        <v>416</v>
      </c>
      <c r="H58" s="8" t="s">
        <v>416</v>
      </c>
      <c r="I58" s="8" t="s">
        <v>416</v>
      </c>
      <c r="J58" s="8">
        <v>8.3056478405315617E-4</v>
      </c>
      <c r="K58" s="8">
        <v>0.46096345514950166</v>
      </c>
      <c r="L58" s="8">
        <v>0.32558139534883723</v>
      </c>
      <c r="M58" s="8">
        <v>0.17691029900332225</v>
      </c>
      <c r="N58" s="8" t="s">
        <v>416</v>
      </c>
      <c r="O58" s="8">
        <v>3.5714285714285712E-2</v>
      </c>
      <c r="P58" s="8" t="s">
        <v>416</v>
      </c>
      <c r="Q58" s="8">
        <v>0.67358803986710958</v>
      </c>
      <c r="R58" s="8">
        <v>0.32641196013289037</v>
      </c>
      <c r="S58" s="8" t="s">
        <v>395</v>
      </c>
    </row>
    <row r="59" spans="1:19" s="8" customFormat="1" ht="13" x14ac:dyDescent="0.2">
      <c r="A59" s="8" t="s">
        <v>381</v>
      </c>
      <c r="B59" s="8" t="s">
        <v>382</v>
      </c>
      <c r="C59" s="8" t="s">
        <v>473</v>
      </c>
      <c r="D59" s="8" t="s">
        <v>219</v>
      </c>
      <c r="E59" s="9">
        <v>1420</v>
      </c>
      <c r="F59" s="8">
        <v>2.6760563380281689E-2</v>
      </c>
      <c r="G59" s="8" t="s">
        <v>416</v>
      </c>
      <c r="H59" s="8" t="s">
        <v>416</v>
      </c>
      <c r="I59" s="8" t="s">
        <v>416</v>
      </c>
      <c r="J59" s="8">
        <v>0.5056338028169014</v>
      </c>
      <c r="K59" s="8">
        <v>9.788732394366198E-2</v>
      </c>
      <c r="L59" s="8">
        <v>0.35</v>
      </c>
      <c r="M59" s="8" t="s">
        <v>474</v>
      </c>
      <c r="N59" s="8" t="s">
        <v>416</v>
      </c>
      <c r="O59" s="8" t="s">
        <v>416</v>
      </c>
      <c r="P59" s="8" t="s">
        <v>416</v>
      </c>
      <c r="Q59" s="8">
        <v>0.14436619718309859</v>
      </c>
      <c r="R59" s="8">
        <v>0.85563380281690138</v>
      </c>
      <c r="S59" s="8" t="s">
        <v>396</v>
      </c>
    </row>
    <row r="60" spans="1:19" s="8" customFormat="1" ht="13" x14ac:dyDescent="0.2">
      <c r="A60" s="8" t="s">
        <v>381</v>
      </c>
      <c r="B60" s="8" t="s">
        <v>382</v>
      </c>
      <c r="C60" s="8" t="s">
        <v>475</v>
      </c>
      <c r="D60" s="8" t="s">
        <v>219</v>
      </c>
      <c r="E60" s="9">
        <v>1419</v>
      </c>
      <c r="F60" s="8" t="s">
        <v>416</v>
      </c>
      <c r="G60" s="8" t="s">
        <v>416</v>
      </c>
      <c r="H60" s="8" t="s">
        <v>416</v>
      </c>
      <c r="I60" s="8" t="s">
        <v>416</v>
      </c>
      <c r="J60" s="8">
        <v>0.30796335447498241</v>
      </c>
      <c r="K60" s="8">
        <v>0.27343199436222693</v>
      </c>
      <c r="L60" s="8">
        <v>8.5271317829457363E-2</v>
      </c>
      <c r="M60" s="8" t="s">
        <v>476</v>
      </c>
      <c r="N60" s="8" t="s">
        <v>416</v>
      </c>
      <c r="O60" s="8" t="s">
        <v>416</v>
      </c>
      <c r="P60" s="8" t="s">
        <v>416</v>
      </c>
      <c r="Q60" s="8">
        <v>0.60676532769556024</v>
      </c>
      <c r="R60" s="8">
        <v>0.39323467230443976</v>
      </c>
      <c r="S60" s="8" t="s">
        <v>395</v>
      </c>
    </row>
    <row r="61" spans="1:19" s="8" customFormat="1" ht="13" x14ac:dyDescent="0.2">
      <c r="A61" s="8" t="s">
        <v>381</v>
      </c>
      <c r="B61" s="8" t="s">
        <v>382</v>
      </c>
      <c r="C61" s="8" t="s">
        <v>477</v>
      </c>
      <c r="D61" s="8" t="s">
        <v>219</v>
      </c>
      <c r="E61" s="9">
        <v>1384</v>
      </c>
      <c r="F61" s="8">
        <v>2.167630057803468E-3</v>
      </c>
      <c r="G61" s="8" t="s">
        <v>416</v>
      </c>
      <c r="H61" s="8" t="s">
        <v>416</v>
      </c>
      <c r="I61" s="8" t="s">
        <v>416</v>
      </c>
      <c r="J61" s="8">
        <v>1.0115606936416185E-2</v>
      </c>
      <c r="K61" s="8">
        <v>0.12066473988439307</v>
      </c>
      <c r="L61" s="8">
        <v>0.79913294797687862</v>
      </c>
      <c r="M61" s="8">
        <v>6.7919075144508664E-2</v>
      </c>
      <c r="N61" s="8" t="s">
        <v>416</v>
      </c>
      <c r="O61" s="8" t="s">
        <v>416</v>
      </c>
      <c r="P61" s="8" t="s">
        <v>416</v>
      </c>
      <c r="Q61" s="8">
        <v>0.19075144508670522</v>
      </c>
      <c r="R61" s="8">
        <v>0.80924855491329484</v>
      </c>
      <c r="S61" s="8" t="s">
        <v>396</v>
      </c>
    </row>
    <row r="62" spans="1:19" s="8" customFormat="1" ht="13" x14ac:dyDescent="0.2">
      <c r="A62" s="8" t="s">
        <v>381</v>
      </c>
      <c r="B62" s="10" t="s">
        <v>383</v>
      </c>
      <c r="C62" s="8" t="s">
        <v>478</v>
      </c>
      <c r="D62" s="8" t="s">
        <v>219</v>
      </c>
      <c r="E62" s="9">
        <v>480</v>
      </c>
      <c r="F62" s="8" t="s">
        <v>416</v>
      </c>
      <c r="G62" s="8" t="s">
        <v>416</v>
      </c>
      <c r="H62" s="8" t="s">
        <v>416</v>
      </c>
      <c r="I62" s="8" t="s">
        <v>416</v>
      </c>
      <c r="J62" s="8">
        <v>6.2500000000000003E-3</v>
      </c>
      <c r="K62" s="8">
        <v>0.18541666666666667</v>
      </c>
      <c r="L62" s="8">
        <v>0.11666666666666667</v>
      </c>
      <c r="M62" s="8" t="s">
        <v>479</v>
      </c>
      <c r="N62" s="8">
        <v>6.2500000000000003E-3</v>
      </c>
      <c r="O62" s="8" t="s">
        <v>416</v>
      </c>
      <c r="P62" s="8" t="s">
        <v>416</v>
      </c>
      <c r="Q62" s="8">
        <v>0.87708333333333333</v>
      </c>
      <c r="R62" s="8">
        <v>0.12291666666666667</v>
      </c>
      <c r="S62" s="8" t="s">
        <v>395</v>
      </c>
    </row>
    <row r="63" spans="1:19" s="8" customFormat="1" ht="13" x14ac:dyDescent="0.2">
      <c r="A63" s="11" t="s">
        <v>381</v>
      </c>
      <c r="B63" s="22" t="s">
        <v>383</v>
      </c>
      <c r="C63" s="8" t="s">
        <v>480</v>
      </c>
      <c r="D63" s="8" t="s">
        <v>219</v>
      </c>
      <c r="E63" s="9">
        <v>1112</v>
      </c>
      <c r="F63" s="8">
        <v>8.4532374100719426E-2</v>
      </c>
      <c r="G63" s="8">
        <v>8.9928057553956839E-4</v>
      </c>
      <c r="H63" s="8" t="s">
        <v>416</v>
      </c>
      <c r="I63" s="8" t="s">
        <v>416</v>
      </c>
      <c r="J63" s="8">
        <v>7.1942446043165464E-2</v>
      </c>
      <c r="K63" s="8">
        <v>9.0827338129496407E-2</v>
      </c>
      <c r="L63" s="8">
        <v>0.16906474820143885</v>
      </c>
      <c r="M63" s="8">
        <v>0.4694244604316547</v>
      </c>
      <c r="N63" s="8" t="s">
        <v>416</v>
      </c>
      <c r="O63" s="8">
        <v>0.11330935251798561</v>
      </c>
      <c r="P63" s="8" t="s">
        <v>416</v>
      </c>
      <c r="Q63" s="8">
        <v>0.75809352517985618</v>
      </c>
      <c r="R63" s="8">
        <v>0.24100719424460432</v>
      </c>
      <c r="S63" s="8" t="s">
        <v>397</v>
      </c>
    </row>
    <row r="64" spans="1:19" s="8" customFormat="1" ht="13" x14ac:dyDescent="0.2">
      <c r="A64" s="8" t="s">
        <v>381</v>
      </c>
      <c r="B64" s="8" t="s">
        <v>383</v>
      </c>
      <c r="C64" s="8" t="s">
        <v>481</v>
      </c>
      <c r="D64" s="8" t="s">
        <v>219</v>
      </c>
      <c r="E64" s="9">
        <v>1113</v>
      </c>
      <c r="F64" s="8" t="s">
        <v>416</v>
      </c>
      <c r="G64" s="8" t="s">
        <v>416</v>
      </c>
      <c r="H64" s="8" t="s">
        <v>416</v>
      </c>
      <c r="I64" s="8" t="s">
        <v>416</v>
      </c>
      <c r="J64" s="8">
        <v>0.40970350404312667</v>
      </c>
      <c r="K64" s="8">
        <v>8.3557951482479784E-2</v>
      </c>
      <c r="L64" s="8">
        <v>0.22282120395327942</v>
      </c>
      <c r="M64" s="8">
        <v>0.26684636118598382</v>
      </c>
      <c r="N64" s="8" t="s">
        <v>416</v>
      </c>
      <c r="O64" s="8" t="s">
        <v>482</v>
      </c>
      <c r="P64" s="8" t="s">
        <v>416</v>
      </c>
      <c r="Q64" s="8">
        <v>0.36747529200359391</v>
      </c>
      <c r="R64" s="8">
        <v>0.63252470799640603</v>
      </c>
      <c r="S64" s="8" t="s">
        <v>396</v>
      </c>
    </row>
    <row r="65" spans="1:19" s="8" customFormat="1" ht="13" x14ac:dyDescent="0.2">
      <c r="A65" s="8" t="s">
        <v>381</v>
      </c>
      <c r="B65" s="10" t="s">
        <v>383</v>
      </c>
      <c r="C65" s="8" t="s">
        <v>483</v>
      </c>
      <c r="D65" s="8" t="s">
        <v>219</v>
      </c>
      <c r="E65" s="9">
        <v>384</v>
      </c>
      <c r="F65" s="8">
        <v>2.8645833333333332E-2</v>
      </c>
      <c r="G65" s="8" t="s">
        <v>416</v>
      </c>
      <c r="H65" s="8" t="s">
        <v>416</v>
      </c>
      <c r="I65" s="8" t="s">
        <v>416</v>
      </c>
      <c r="J65" s="8" t="s">
        <v>416</v>
      </c>
      <c r="K65" s="8">
        <v>0.27604166666666669</v>
      </c>
      <c r="L65" s="8">
        <v>0.1015625</v>
      </c>
      <c r="M65" s="8">
        <v>0.359375</v>
      </c>
      <c r="N65" s="8" t="s">
        <v>416</v>
      </c>
      <c r="O65" s="8" t="s">
        <v>484</v>
      </c>
      <c r="P65" s="8" t="s">
        <v>416</v>
      </c>
      <c r="Q65" s="8">
        <v>0.8984375</v>
      </c>
      <c r="R65" s="8">
        <v>0.1015625</v>
      </c>
      <c r="S65" s="8" t="s">
        <v>395</v>
      </c>
    </row>
    <row r="66" spans="1:19" s="8" customFormat="1" ht="13" x14ac:dyDescent="0.2">
      <c r="A66" s="8" t="s">
        <v>381</v>
      </c>
      <c r="B66" s="8" t="s">
        <v>383</v>
      </c>
      <c r="C66" s="8" t="s">
        <v>485</v>
      </c>
      <c r="D66" s="8" t="s">
        <v>219</v>
      </c>
      <c r="E66" s="9">
        <v>1135</v>
      </c>
      <c r="F66" s="8" t="s">
        <v>416</v>
      </c>
      <c r="G66" s="8">
        <v>8.81057268722467E-4</v>
      </c>
      <c r="H66" s="8">
        <v>6.1674008810572688E-3</v>
      </c>
      <c r="I66" s="8" t="s">
        <v>416</v>
      </c>
      <c r="J66" s="8">
        <v>0.34361233480176212</v>
      </c>
      <c r="K66" s="8">
        <v>0.16651982378854624</v>
      </c>
      <c r="L66" s="8">
        <v>0.43612334801762115</v>
      </c>
      <c r="M66" s="8">
        <v>1.4096916299559472E-2</v>
      </c>
      <c r="N66" s="8" t="s">
        <v>416</v>
      </c>
      <c r="O66" s="8" t="s">
        <v>486</v>
      </c>
      <c r="P66" s="8" t="s">
        <v>416</v>
      </c>
      <c r="Q66" s="8">
        <v>0.21321585903083701</v>
      </c>
      <c r="R66" s="8">
        <v>0.77973568281938332</v>
      </c>
      <c r="S66" s="8" t="s">
        <v>396</v>
      </c>
    </row>
    <row r="67" spans="1:19" s="8" customFormat="1" ht="13" x14ac:dyDescent="0.2">
      <c r="A67" s="8" t="s">
        <v>381</v>
      </c>
      <c r="B67" s="8" t="s">
        <v>383</v>
      </c>
      <c r="C67" s="8" t="s">
        <v>487</v>
      </c>
      <c r="D67" s="8" t="s">
        <v>219</v>
      </c>
      <c r="E67" s="9">
        <v>1164</v>
      </c>
      <c r="F67" s="8" t="s">
        <v>416</v>
      </c>
      <c r="G67" s="8" t="s">
        <v>416</v>
      </c>
      <c r="H67" s="8" t="s">
        <v>416</v>
      </c>
      <c r="I67" s="8" t="s">
        <v>416</v>
      </c>
      <c r="J67" s="8" t="s">
        <v>416</v>
      </c>
      <c r="K67" s="8">
        <v>1.4604810996563574E-2</v>
      </c>
      <c r="L67" s="8">
        <v>0.98195876288659789</v>
      </c>
      <c r="M67" s="8">
        <v>1.718213058419244E-3</v>
      </c>
      <c r="N67" s="8" t="s">
        <v>416</v>
      </c>
      <c r="O67" s="8" t="s">
        <v>416</v>
      </c>
      <c r="P67" s="8" t="s">
        <v>416</v>
      </c>
      <c r="Q67" s="8">
        <v>1.6323024054982819E-2</v>
      </c>
      <c r="R67" s="8">
        <v>0.98195876288659789</v>
      </c>
      <c r="S67" s="8" t="s">
        <v>396</v>
      </c>
    </row>
    <row r="68" spans="1:19" s="8" customFormat="1" ht="13" x14ac:dyDescent="0.2">
      <c r="C68" s="9"/>
      <c r="E68" s="9"/>
    </row>
    <row r="69" spans="1:19" s="11" customFormat="1" ht="13" x14ac:dyDescent="0.2">
      <c r="C69" s="12"/>
      <c r="E69" s="12"/>
    </row>
    <row r="70" spans="1:19" x14ac:dyDescent="0.2">
      <c r="A70" s="38" t="s">
        <v>411</v>
      </c>
      <c r="B70" s="35"/>
      <c r="C70" s="35"/>
      <c r="D70" s="35"/>
      <c r="E70" s="35"/>
      <c r="F70" s="35"/>
      <c r="G70" s="35"/>
      <c r="H70" s="35"/>
      <c r="I70" s="35"/>
    </row>
    <row r="71" spans="1:19" x14ac:dyDescent="0.2">
      <c r="A71" s="7"/>
    </row>
    <row r="72" spans="1:19" s="13" customFormat="1" thickBot="1" x14ac:dyDescent="0.25">
      <c r="A72" s="17" t="s">
        <v>373</v>
      </c>
      <c r="B72" s="17" t="s">
        <v>374</v>
      </c>
      <c r="C72" s="17" t="s">
        <v>375</v>
      </c>
      <c r="D72" s="17" t="s">
        <v>406</v>
      </c>
      <c r="E72" s="19" t="s">
        <v>390</v>
      </c>
      <c r="F72" s="20" t="s">
        <v>10</v>
      </c>
      <c r="G72" s="20" t="s">
        <v>387</v>
      </c>
      <c r="H72" s="20" t="s">
        <v>19</v>
      </c>
      <c r="I72" s="20" t="s">
        <v>20</v>
      </c>
      <c r="J72" s="20" t="s">
        <v>388</v>
      </c>
      <c r="K72" s="20" t="s">
        <v>389</v>
      </c>
      <c r="L72" s="20" t="s">
        <v>23</v>
      </c>
      <c r="M72" s="20" t="s">
        <v>24</v>
      </c>
    </row>
    <row r="73" spans="1:19" s="8" customFormat="1" ht="13" x14ac:dyDescent="0.2">
      <c r="A73" s="8" t="s">
        <v>376</v>
      </c>
      <c r="B73" s="10" t="s">
        <v>377</v>
      </c>
      <c r="C73" s="8" t="s">
        <v>488</v>
      </c>
      <c r="D73" s="8" t="s">
        <v>222</v>
      </c>
      <c r="E73" s="9">
        <v>1269</v>
      </c>
      <c r="F73" s="8">
        <v>3.1520882584712374E-3</v>
      </c>
      <c r="G73" s="8" t="s">
        <v>416</v>
      </c>
      <c r="H73" s="8" t="s">
        <v>416</v>
      </c>
      <c r="I73" s="8">
        <v>7.0921985815602835E-3</v>
      </c>
      <c r="J73" s="8">
        <v>7.8802206461780935E-4</v>
      </c>
      <c r="K73" s="8" t="s">
        <v>489</v>
      </c>
      <c r="L73" s="8" t="s">
        <v>418</v>
      </c>
      <c r="M73" s="8" t="s">
        <v>416</v>
      </c>
    </row>
    <row r="74" spans="1:19" s="8" customFormat="1" ht="13" x14ac:dyDescent="0.2">
      <c r="A74" s="8" t="s">
        <v>376</v>
      </c>
      <c r="B74" s="10" t="s">
        <v>377</v>
      </c>
      <c r="C74" s="8" t="s">
        <v>490</v>
      </c>
      <c r="D74" s="8" t="s">
        <v>222</v>
      </c>
      <c r="E74" s="9">
        <v>1189</v>
      </c>
      <c r="F74" s="8">
        <v>1.5138772077375946E-2</v>
      </c>
      <c r="G74" s="8">
        <v>8.4104289318755253E-4</v>
      </c>
      <c r="H74" s="8" t="s">
        <v>416</v>
      </c>
      <c r="I74" s="8">
        <v>0.96047098402018505</v>
      </c>
      <c r="J74" s="8" t="s">
        <v>416</v>
      </c>
      <c r="K74" s="8" t="s">
        <v>482</v>
      </c>
      <c r="L74" s="8" t="s">
        <v>416</v>
      </c>
      <c r="M74" s="8">
        <v>6.7283431455004202E-3</v>
      </c>
    </row>
    <row r="75" spans="1:19" s="8" customFormat="1" ht="13" x14ac:dyDescent="0.2">
      <c r="A75" s="8" t="s">
        <v>376</v>
      </c>
      <c r="B75" s="10" t="s">
        <v>377</v>
      </c>
      <c r="C75" s="8" t="s">
        <v>491</v>
      </c>
      <c r="D75" s="8" t="s">
        <v>222</v>
      </c>
      <c r="E75" s="9">
        <v>1254</v>
      </c>
      <c r="F75" s="8" t="s">
        <v>416</v>
      </c>
      <c r="G75" s="8" t="s">
        <v>416</v>
      </c>
      <c r="H75" s="8">
        <v>1.594896331738437E-3</v>
      </c>
      <c r="I75" s="8">
        <v>0.39154704944178625</v>
      </c>
      <c r="J75" s="8">
        <v>5.3429027113237638E-2</v>
      </c>
      <c r="K75" s="8">
        <v>0.5534290271132376</v>
      </c>
      <c r="L75" s="8" t="s">
        <v>416</v>
      </c>
      <c r="M75" s="8" t="s">
        <v>416</v>
      </c>
    </row>
    <row r="76" spans="1:19" s="8" customFormat="1" ht="13" x14ac:dyDescent="0.2">
      <c r="A76" s="8" t="s">
        <v>376</v>
      </c>
      <c r="B76" s="10" t="s">
        <v>377</v>
      </c>
      <c r="C76" s="8" t="s">
        <v>492</v>
      </c>
      <c r="D76" s="8" t="s">
        <v>222</v>
      </c>
      <c r="E76" s="9">
        <v>1297</v>
      </c>
      <c r="F76" s="8">
        <v>0.1040863531225906</v>
      </c>
      <c r="G76" s="8" t="s">
        <v>416</v>
      </c>
      <c r="H76" s="8" t="s">
        <v>416</v>
      </c>
      <c r="I76" s="8">
        <v>0.22667694680030839</v>
      </c>
      <c r="J76" s="8" t="s">
        <v>416</v>
      </c>
      <c r="K76" s="8" t="s">
        <v>416</v>
      </c>
      <c r="L76" s="8" t="s">
        <v>416</v>
      </c>
      <c r="M76" s="8" t="s">
        <v>493</v>
      </c>
    </row>
    <row r="77" spans="1:19" s="8" customFormat="1" ht="13" x14ac:dyDescent="0.2">
      <c r="A77" s="8" t="s">
        <v>376</v>
      </c>
      <c r="B77" s="10" t="s">
        <v>378</v>
      </c>
      <c r="C77" s="8" t="s">
        <v>417</v>
      </c>
      <c r="D77" s="8" t="s">
        <v>222</v>
      </c>
      <c r="E77" s="9">
        <v>1217</v>
      </c>
      <c r="F77" s="8">
        <v>4.1084634346754316E-3</v>
      </c>
      <c r="G77" s="8">
        <v>8.7921117502054238E-2</v>
      </c>
      <c r="H77" s="8">
        <v>3.1224322103533278E-2</v>
      </c>
      <c r="I77" s="8">
        <v>4.272801972062449E-2</v>
      </c>
      <c r="J77" s="8">
        <v>2.3007395234182416E-2</v>
      </c>
      <c r="K77" s="8" t="s">
        <v>494</v>
      </c>
      <c r="L77" s="8" t="s">
        <v>433</v>
      </c>
      <c r="M77" s="8" t="s">
        <v>416</v>
      </c>
    </row>
    <row r="78" spans="1:19" s="8" customFormat="1" ht="13" x14ac:dyDescent="0.2">
      <c r="A78" s="8" t="s">
        <v>376</v>
      </c>
      <c r="B78" s="10" t="s">
        <v>379</v>
      </c>
      <c r="C78" s="8" t="s">
        <v>495</v>
      </c>
      <c r="D78" s="8" t="s">
        <v>222</v>
      </c>
      <c r="E78" s="9">
        <v>1549</v>
      </c>
      <c r="F78" s="8">
        <v>5.9393156875403488E-2</v>
      </c>
      <c r="G78" s="8" t="s">
        <v>416</v>
      </c>
      <c r="H78" s="8" t="s">
        <v>416</v>
      </c>
      <c r="I78" s="8">
        <v>0.68560361523563595</v>
      </c>
      <c r="J78" s="8" t="s">
        <v>416</v>
      </c>
      <c r="K78" s="8">
        <v>0.25500322788896063</v>
      </c>
      <c r="L78" s="8" t="s">
        <v>416</v>
      </c>
      <c r="M78" s="8" t="s">
        <v>416</v>
      </c>
    </row>
    <row r="79" spans="1:19" s="8" customFormat="1" ht="13" x14ac:dyDescent="0.2">
      <c r="A79" s="14" t="s">
        <v>376</v>
      </c>
      <c r="B79" s="15" t="s">
        <v>380</v>
      </c>
      <c r="C79" s="14" t="s">
        <v>496</v>
      </c>
      <c r="D79" s="14" t="s">
        <v>222</v>
      </c>
      <c r="E79" s="16">
        <v>499</v>
      </c>
      <c r="F79" s="14">
        <v>1.4028056112224449E-2</v>
      </c>
      <c r="G79" s="14" t="s">
        <v>416</v>
      </c>
      <c r="H79" s="14" t="s">
        <v>416</v>
      </c>
      <c r="I79" s="14">
        <v>0.68937875751503008</v>
      </c>
      <c r="J79" s="14">
        <v>2.004008016032064E-2</v>
      </c>
      <c r="K79" s="14">
        <v>0.22044088176352705</v>
      </c>
      <c r="L79" s="14" t="s">
        <v>416</v>
      </c>
      <c r="M79" s="14">
        <v>5.6112224448897796E-2</v>
      </c>
    </row>
    <row r="80" spans="1:19" s="8" customFormat="1" ht="13" x14ac:dyDescent="0.2">
      <c r="A80" s="8" t="s">
        <v>381</v>
      </c>
      <c r="B80" s="8" t="s">
        <v>382</v>
      </c>
      <c r="C80" s="8" t="s">
        <v>497</v>
      </c>
      <c r="D80" s="8" t="s">
        <v>222</v>
      </c>
      <c r="E80" s="9">
        <v>492</v>
      </c>
      <c r="F80" s="8" t="s">
        <v>416</v>
      </c>
      <c r="G80" s="8" t="s">
        <v>416</v>
      </c>
      <c r="H80" s="8" t="s">
        <v>416</v>
      </c>
      <c r="I80" s="8">
        <v>0.30894308943089432</v>
      </c>
      <c r="J80" s="8" t="s">
        <v>416</v>
      </c>
      <c r="K80" s="8">
        <v>0.41463414634146339</v>
      </c>
      <c r="L80" s="8" t="s">
        <v>416</v>
      </c>
      <c r="M80" s="8">
        <v>0.21544715447154472</v>
      </c>
    </row>
    <row r="81" spans="1:18" s="8" customFormat="1" ht="13" x14ac:dyDescent="0.2">
      <c r="A81" s="8" t="s">
        <v>381</v>
      </c>
      <c r="B81" s="10" t="s">
        <v>382</v>
      </c>
      <c r="C81" s="8" t="s">
        <v>498</v>
      </c>
      <c r="D81" s="8" t="s">
        <v>222</v>
      </c>
      <c r="E81" s="9">
        <v>1301</v>
      </c>
      <c r="F81" s="8" t="s">
        <v>416</v>
      </c>
      <c r="G81" s="8" t="s">
        <v>416</v>
      </c>
      <c r="H81" s="8" t="s">
        <v>416</v>
      </c>
      <c r="I81" s="8">
        <v>0.98847040737893921</v>
      </c>
      <c r="J81" s="8" t="s">
        <v>416</v>
      </c>
      <c r="K81" s="8">
        <v>1.1529592621060722E-2</v>
      </c>
      <c r="L81" s="8" t="s">
        <v>416</v>
      </c>
      <c r="M81" s="8" t="s">
        <v>416</v>
      </c>
    </row>
    <row r="82" spans="1:18" s="8" customFormat="1" ht="13" x14ac:dyDescent="0.2">
      <c r="A82" s="8" t="s">
        <v>381</v>
      </c>
      <c r="B82" s="10" t="s">
        <v>382</v>
      </c>
      <c r="C82" s="8" t="s">
        <v>499</v>
      </c>
      <c r="D82" s="8" t="s">
        <v>222</v>
      </c>
      <c r="E82" s="9">
        <v>1193</v>
      </c>
      <c r="F82" s="8">
        <v>1.5926236378876781E-2</v>
      </c>
      <c r="G82" s="8" t="s">
        <v>416</v>
      </c>
      <c r="H82" s="8">
        <v>7.5440067057837385E-3</v>
      </c>
      <c r="I82" s="8">
        <v>0.34031852472757756</v>
      </c>
      <c r="J82" s="8">
        <v>2.9337803855825649E-2</v>
      </c>
      <c r="K82" s="8" t="s">
        <v>500</v>
      </c>
      <c r="L82" s="8" t="s">
        <v>501</v>
      </c>
      <c r="M82" s="8" t="s">
        <v>416</v>
      </c>
    </row>
    <row r="83" spans="1:18" s="8" customFormat="1" ht="13" x14ac:dyDescent="0.2">
      <c r="A83" s="8" t="s">
        <v>381</v>
      </c>
      <c r="B83" s="8" t="s">
        <v>382</v>
      </c>
      <c r="C83" s="8" t="s">
        <v>502</v>
      </c>
      <c r="D83" s="8" t="s">
        <v>222</v>
      </c>
      <c r="E83" s="9">
        <v>409</v>
      </c>
      <c r="F83" s="8" t="s">
        <v>416</v>
      </c>
      <c r="G83" s="8" t="s">
        <v>416</v>
      </c>
      <c r="H83" s="8" t="s">
        <v>416</v>
      </c>
      <c r="I83" s="8">
        <v>0.26894865525672373</v>
      </c>
      <c r="J83" s="8" t="s">
        <v>416</v>
      </c>
      <c r="K83" s="8" t="s">
        <v>503</v>
      </c>
      <c r="L83" s="8" t="s">
        <v>416</v>
      </c>
      <c r="M83" s="8" t="s">
        <v>416</v>
      </c>
    </row>
    <row r="84" spans="1:18" s="8" customFormat="1" ht="13" x14ac:dyDescent="0.2">
      <c r="A84" s="8" t="s">
        <v>381</v>
      </c>
      <c r="B84" s="10" t="s">
        <v>383</v>
      </c>
      <c r="C84" s="8" t="s">
        <v>504</v>
      </c>
      <c r="D84" s="8" t="s">
        <v>222</v>
      </c>
      <c r="E84" s="9">
        <v>1387</v>
      </c>
      <c r="F84" s="8" t="s">
        <v>416</v>
      </c>
      <c r="G84" s="8" t="s">
        <v>416</v>
      </c>
      <c r="H84" s="8" t="s">
        <v>416</v>
      </c>
      <c r="I84" s="8">
        <v>0.34174477289113192</v>
      </c>
      <c r="J84" s="8">
        <v>7.2098053352559477E-4</v>
      </c>
      <c r="K84" s="8" t="s">
        <v>505</v>
      </c>
      <c r="L84" s="8" t="s">
        <v>416</v>
      </c>
      <c r="M84" s="8" t="s">
        <v>416</v>
      </c>
    </row>
    <row r="85" spans="1:18" s="8" customFormat="1" ht="13" x14ac:dyDescent="0.2">
      <c r="A85" s="8" t="s">
        <v>381</v>
      </c>
      <c r="B85" s="10" t="s">
        <v>383</v>
      </c>
      <c r="C85" s="8" t="s">
        <v>506</v>
      </c>
      <c r="D85" s="8" t="s">
        <v>222</v>
      </c>
      <c r="E85" s="9">
        <v>1251</v>
      </c>
      <c r="F85" s="8" t="s">
        <v>416</v>
      </c>
      <c r="G85" s="8" t="s">
        <v>416</v>
      </c>
      <c r="H85" s="8" t="s">
        <v>416</v>
      </c>
      <c r="I85" s="8">
        <v>0.79296562749800159</v>
      </c>
      <c r="J85" s="8" t="s">
        <v>416</v>
      </c>
      <c r="K85" s="8">
        <v>7.993605115907274E-4</v>
      </c>
      <c r="L85" s="8" t="s">
        <v>416</v>
      </c>
      <c r="M85" s="8" t="s">
        <v>416</v>
      </c>
    </row>
    <row r="86" spans="1:18" s="8" customFormat="1" ht="13" x14ac:dyDescent="0.2">
      <c r="A86" s="8" t="s">
        <v>381</v>
      </c>
      <c r="B86" s="10" t="s">
        <v>383</v>
      </c>
      <c r="C86" s="8" t="s">
        <v>423</v>
      </c>
      <c r="D86" s="8" t="s">
        <v>222</v>
      </c>
      <c r="E86" s="9">
        <v>1106</v>
      </c>
      <c r="F86" s="8" t="s">
        <v>416</v>
      </c>
      <c r="G86" s="8">
        <v>6.3291139240506333E-2</v>
      </c>
      <c r="H86" s="8">
        <v>7.2332730560578659E-3</v>
      </c>
      <c r="I86" s="8">
        <v>5.9674502712477394E-2</v>
      </c>
      <c r="J86" s="8">
        <v>9.0415913200723324E-4</v>
      </c>
      <c r="K86" s="8">
        <v>9.0415913200723331E-3</v>
      </c>
      <c r="L86" s="8">
        <v>0.21880650994575043</v>
      </c>
      <c r="M86" s="8" t="s">
        <v>507</v>
      </c>
    </row>
    <row r="87" spans="1:18" s="8" customFormat="1" ht="13" x14ac:dyDescent="0.2">
      <c r="A87" s="8" t="s">
        <v>381</v>
      </c>
      <c r="B87" s="10" t="s">
        <v>383</v>
      </c>
      <c r="C87" s="8" t="s">
        <v>508</v>
      </c>
      <c r="D87" s="8" t="s">
        <v>222</v>
      </c>
      <c r="E87" s="9">
        <v>481</v>
      </c>
      <c r="F87" s="8" t="s">
        <v>416</v>
      </c>
      <c r="G87" s="8" t="s">
        <v>416</v>
      </c>
      <c r="H87" s="8" t="s">
        <v>416</v>
      </c>
      <c r="I87" s="8">
        <v>0.64449064449064453</v>
      </c>
      <c r="J87" s="8" t="s">
        <v>416</v>
      </c>
      <c r="K87" s="8">
        <v>0.16632016632016633</v>
      </c>
      <c r="L87" s="8" t="s">
        <v>416</v>
      </c>
      <c r="M87" s="8">
        <v>0.1891891891891892</v>
      </c>
    </row>
    <row r="88" spans="1:18" s="8" customFormat="1" ht="13" x14ac:dyDescent="0.2">
      <c r="A88" s="8" t="s">
        <v>381</v>
      </c>
      <c r="B88" s="10" t="s">
        <v>383</v>
      </c>
      <c r="C88" s="8" t="s">
        <v>509</v>
      </c>
      <c r="D88" s="8" t="s">
        <v>222</v>
      </c>
      <c r="E88" s="9">
        <v>1156</v>
      </c>
      <c r="F88" s="8" t="s">
        <v>416</v>
      </c>
      <c r="G88" s="8" t="s">
        <v>416</v>
      </c>
      <c r="H88" s="8" t="s">
        <v>416</v>
      </c>
      <c r="I88" s="8">
        <v>0.36937716262975778</v>
      </c>
      <c r="J88" s="8">
        <v>1.5570934256055362E-2</v>
      </c>
      <c r="K88" s="8">
        <v>0.42128027681660901</v>
      </c>
      <c r="L88" s="8" t="s">
        <v>416</v>
      </c>
      <c r="M88" s="8" t="s">
        <v>510</v>
      </c>
    </row>
    <row r="89" spans="1:18" s="8" customFormat="1" ht="13" x14ac:dyDescent="0.2">
      <c r="A89" s="8" t="s">
        <v>381</v>
      </c>
      <c r="B89" s="10" t="s">
        <v>383</v>
      </c>
      <c r="C89" s="8" t="s">
        <v>511</v>
      </c>
      <c r="D89" s="8" t="s">
        <v>222</v>
      </c>
      <c r="E89" s="9">
        <v>1200</v>
      </c>
      <c r="F89" s="8" t="s">
        <v>416</v>
      </c>
      <c r="G89" s="8" t="s">
        <v>416</v>
      </c>
      <c r="H89" s="8" t="s">
        <v>416</v>
      </c>
      <c r="I89" s="8">
        <v>0.63416666666666666</v>
      </c>
      <c r="J89" s="8">
        <v>3.3333333333333335E-3</v>
      </c>
      <c r="K89" s="8">
        <v>2.6666666666666668E-2</v>
      </c>
      <c r="L89" s="8" t="s">
        <v>416</v>
      </c>
      <c r="M89" s="8" t="s">
        <v>416</v>
      </c>
    </row>
    <row r="90" spans="1:18" s="8" customFormat="1" ht="13" x14ac:dyDescent="0.2">
      <c r="A90" s="8" t="s">
        <v>381</v>
      </c>
      <c r="B90" s="10" t="s">
        <v>383</v>
      </c>
      <c r="C90" s="8" t="s">
        <v>512</v>
      </c>
      <c r="D90" s="8" t="s">
        <v>222</v>
      </c>
      <c r="E90" s="9">
        <v>1074</v>
      </c>
      <c r="F90" s="8" t="s">
        <v>416</v>
      </c>
      <c r="G90" s="8" t="s">
        <v>416</v>
      </c>
      <c r="H90" s="8" t="s">
        <v>416</v>
      </c>
      <c r="I90" s="8">
        <v>8.3798882681564244E-3</v>
      </c>
      <c r="J90" s="8" t="s">
        <v>416</v>
      </c>
      <c r="K90" s="8" t="s">
        <v>513</v>
      </c>
      <c r="L90" s="8" t="s">
        <v>416</v>
      </c>
      <c r="M90" s="8" t="s">
        <v>416</v>
      </c>
    </row>
    <row r="94" spans="1:18" x14ac:dyDescent="0.2">
      <c r="A94" s="36" t="s">
        <v>412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</row>
    <row r="95" spans="1:18" x14ac:dyDescent="0.2">
      <c r="A95" s="7"/>
    </row>
    <row r="96" spans="1:18" s="13" customFormat="1" thickBot="1" x14ac:dyDescent="0.25">
      <c r="A96" s="17" t="s">
        <v>373</v>
      </c>
      <c r="B96" s="17" t="s">
        <v>374</v>
      </c>
      <c r="C96" s="17" t="s">
        <v>375</v>
      </c>
      <c r="D96" s="17" t="s">
        <v>406</v>
      </c>
      <c r="E96" s="19" t="s">
        <v>390</v>
      </c>
      <c r="F96" s="20" t="s">
        <v>10</v>
      </c>
      <c r="G96" s="20" t="s">
        <v>386</v>
      </c>
      <c r="H96" s="20" t="s">
        <v>387</v>
      </c>
      <c r="I96" s="20" t="s">
        <v>391</v>
      </c>
      <c r="J96" s="20" t="s">
        <v>18</v>
      </c>
      <c r="K96" s="20" t="s">
        <v>19</v>
      </c>
      <c r="L96" s="20" t="s">
        <v>20</v>
      </c>
      <c r="M96" s="20" t="s">
        <v>388</v>
      </c>
      <c r="N96" s="20" t="s">
        <v>389</v>
      </c>
      <c r="O96" s="20" t="s">
        <v>23</v>
      </c>
      <c r="P96" s="20" t="s">
        <v>24</v>
      </c>
      <c r="Q96" s="20" t="s">
        <v>370</v>
      </c>
      <c r="R96" s="20" t="s">
        <v>371</v>
      </c>
    </row>
    <row r="97" spans="1:18" s="8" customFormat="1" ht="13" x14ac:dyDescent="0.2">
      <c r="A97" s="8" t="s">
        <v>376</v>
      </c>
      <c r="B97" s="10" t="s">
        <v>377</v>
      </c>
      <c r="C97" s="8" t="s">
        <v>514</v>
      </c>
      <c r="D97" s="8" t="s">
        <v>221</v>
      </c>
      <c r="E97" s="9">
        <v>2239</v>
      </c>
      <c r="F97" s="8">
        <v>0.18892362661902634</v>
      </c>
      <c r="G97" s="8" t="s">
        <v>416</v>
      </c>
      <c r="H97" s="8">
        <v>0.3519428316212595</v>
      </c>
      <c r="I97" s="8">
        <v>6.2527914247431891E-3</v>
      </c>
      <c r="J97" s="8">
        <v>5.4041983028137563E-2</v>
      </c>
      <c r="K97" s="33">
        <v>4.4662795891022776E-4</v>
      </c>
      <c r="L97" s="8" t="s">
        <v>515</v>
      </c>
      <c r="M97" s="8">
        <v>2.1438142027690933E-2</v>
      </c>
      <c r="N97" s="8">
        <v>0.25457793657882982</v>
      </c>
      <c r="O97" s="8">
        <v>8.0393032603841008E-3</v>
      </c>
      <c r="P97" s="33">
        <v>4.4662795891022776E-4</v>
      </c>
      <c r="Q97" s="8" t="s">
        <v>416</v>
      </c>
      <c r="R97" s="8">
        <v>7.8606520768200086E-2</v>
      </c>
    </row>
    <row r="98" spans="1:18" s="8" customFormat="1" ht="13" x14ac:dyDescent="0.2">
      <c r="A98" s="8" t="s">
        <v>376</v>
      </c>
      <c r="B98" s="10" t="s">
        <v>377</v>
      </c>
      <c r="C98" s="8" t="s">
        <v>461</v>
      </c>
      <c r="D98" s="8" t="s">
        <v>221</v>
      </c>
      <c r="E98" s="9">
        <v>545</v>
      </c>
      <c r="F98" s="8">
        <v>5.5045871559633031E-2</v>
      </c>
      <c r="G98" s="8" t="s">
        <v>416</v>
      </c>
      <c r="H98" s="8">
        <v>0.52293577981651373</v>
      </c>
      <c r="I98" s="8">
        <v>1.834862385321101E-3</v>
      </c>
      <c r="J98" s="8">
        <v>0.3651376146788991</v>
      </c>
      <c r="K98" s="8" t="s">
        <v>416</v>
      </c>
      <c r="L98" s="8" t="s">
        <v>416</v>
      </c>
      <c r="M98" s="8" t="s">
        <v>416</v>
      </c>
      <c r="N98" s="8" t="s">
        <v>416</v>
      </c>
      <c r="O98" s="8">
        <v>5.5045871559633031E-2</v>
      </c>
      <c r="P98" s="8" t="s">
        <v>416</v>
      </c>
      <c r="Q98" s="8" t="s">
        <v>416</v>
      </c>
      <c r="R98" s="8" t="s">
        <v>416</v>
      </c>
    </row>
    <row r="99" spans="1:18" s="8" customFormat="1" ht="13" x14ac:dyDescent="0.2">
      <c r="A99" s="8" t="s">
        <v>376</v>
      </c>
      <c r="B99" s="10" t="s">
        <v>377</v>
      </c>
      <c r="C99" s="8" t="s">
        <v>462</v>
      </c>
      <c r="D99" s="8" t="s">
        <v>221</v>
      </c>
      <c r="E99" s="9">
        <v>551</v>
      </c>
      <c r="F99" s="8">
        <v>9.0744101633393831E-2</v>
      </c>
      <c r="G99" s="8" t="s">
        <v>416</v>
      </c>
      <c r="H99" s="8">
        <v>7.0780399274047182E-2</v>
      </c>
      <c r="I99" s="8">
        <v>7.2595281306715061E-3</v>
      </c>
      <c r="J99" s="8">
        <v>1.8148820326678765E-3</v>
      </c>
      <c r="K99" s="8" t="s">
        <v>416</v>
      </c>
      <c r="L99" s="8" t="s">
        <v>416</v>
      </c>
      <c r="M99" s="8" t="s">
        <v>416</v>
      </c>
      <c r="N99" s="8">
        <v>1.4519056261343012E-2</v>
      </c>
      <c r="O99" s="8">
        <v>3.6297640653357534E-2</v>
      </c>
      <c r="P99" s="8" t="s">
        <v>416</v>
      </c>
      <c r="Q99" s="8" t="s">
        <v>416</v>
      </c>
      <c r="R99" s="8" t="s">
        <v>416</v>
      </c>
    </row>
    <row r="100" spans="1:18" s="8" customFormat="1" ht="13" x14ac:dyDescent="0.2">
      <c r="A100" s="8" t="s">
        <v>376</v>
      </c>
      <c r="B100" s="10" t="s">
        <v>377</v>
      </c>
      <c r="C100" s="8" t="s">
        <v>463</v>
      </c>
      <c r="D100" s="8" t="s">
        <v>221</v>
      </c>
      <c r="E100" s="9">
        <v>1459</v>
      </c>
      <c r="F100" s="8">
        <v>0.14941740918437285</v>
      </c>
      <c r="G100" s="8" t="s">
        <v>416</v>
      </c>
      <c r="H100" s="8">
        <v>0.12885538039753255</v>
      </c>
      <c r="I100" s="8">
        <v>6.8540095956134339E-3</v>
      </c>
      <c r="J100" s="8" t="s">
        <v>416</v>
      </c>
      <c r="K100" s="8" t="s">
        <v>416</v>
      </c>
      <c r="L100" s="8" t="s">
        <v>516</v>
      </c>
      <c r="M100" s="8">
        <v>1.7135023989033583E-2</v>
      </c>
      <c r="N100" s="8">
        <v>0.39410555174777245</v>
      </c>
      <c r="O100" s="8">
        <v>8.2248115147361203E-2</v>
      </c>
      <c r="P100" s="8">
        <v>1.0966415352981495E-2</v>
      </c>
      <c r="Q100" s="8" t="s">
        <v>416</v>
      </c>
      <c r="R100" s="8">
        <v>0.12337217272104181</v>
      </c>
    </row>
    <row r="101" spans="1:18" s="8" customFormat="1" ht="13" x14ac:dyDescent="0.2">
      <c r="A101" s="8" t="s">
        <v>376</v>
      </c>
      <c r="B101" s="10" t="s">
        <v>377</v>
      </c>
      <c r="C101" s="8" t="s">
        <v>517</v>
      </c>
      <c r="D101" s="8" t="s">
        <v>221</v>
      </c>
      <c r="E101" s="9">
        <v>1463</v>
      </c>
      <c r="F101" s="8">
        <v>2.8024606971975393E-2</v>
      </c>
      <c r="G101" s="8" t="s">
        <v>416</v>
      </c>
      <c r="H101" s="8">
        <v>4.8530416951469584E-2</v>
      </c>
      <c r="I101" s="8">
        <v>6.8352699931647304E-2</v>
      </c>
      <c r="J101" s="8" t="s">
        <v>416</v>
      </c>
      <c r="K101" s="8" t="s">
        <v>416</v>
      </c>
      <c r="L101" s="8" t="s">
        <v>518</v>
      </c>
      <c r="M101" s="8">
        <v>1.3670539986329461E-3</v>
      </c>
      <c r="N101" s="8">
        <v>0.42173615857826385</v>
      </c>
      <c r="O101" s="8">
        <v>0.18045112781954886</v>
      </c>
      <c r="P101" s="8">
        <v>2.2556390977443608E-2</v>
      </c>
      <c r="Q101" s="8">
        <v>0.15105946684894053</v>
      </c>
      <c r="R101" s="8" t="s">
        <v>416</v>
      </c>
    </row>
    <row r="102" spans="1:18" s="8" customFormat="1" ht="13" x14ac:dyDescent="0.2">
      <c r="A102" s="8" t="s">
        <v>376</v>
      </c>
      <c r="B102" s="10" t="s">
        <v>377</v>
      </c>
      <c r="C102" s="8" t="s">
        <v>519</v>
      </c>
      <c r="D102" s="8" t="s">
        <v>221</v>
      </c>
      <c r="E102" s="9">
        <v>2428</v>
      </c>
      <c r="F102" s="8">
        <v>7.784184514003295E-2</v>
      </c>
      <c r="G102" s="8" t="s">
        <v>416</v>
      </c>
      <c r="H102" s="8">
        <v>0.65939044481054365</v>
      </c>
      <c r="I102" s="8" t="s">
        <v>416</v>
      </c>
      <c r="J102" s="8" t="s">
        <v>416</v>
      </c>
      <c r="K102" s="8">
        <v>2.2240527182866558E-2</v>
      </c>
      <c r="L102" s="8" t="s">
        <v>444</v>
      </c>
      <c r="M102" s="8">
        <v>2.2652388797364087E-2</v>
      </c>
      <c r="N102" s="8">
        <v>0.13344316309719934</v>
      </c>
      <c r="O102" s="8">
        <v>6.3426688632619438E-2</v>
      </c>
      <c r="P102" s="8" t="s">
        <v>418</v>
      </c>
      <c r="Q102" s="8" t="s">
        <v>416</v>
      </c>
      <c r="R102" s="8" t="s">
        <v>416</v>
      </c>
    </row>
    <row r="103" spans="1:18" s="8" customFormat="1" ht="13" x14ac:dyDescent="0.2">
      <c r="A103" s="8" t="s">
        <v>376</v>
      </c>
      <c r="B103" s="10" t="s">
        <v>377</v>
      </c>
      <c r="C103" s="8" t="s">
        <v>495</v>
      </c>
      <c r="D103" s="8" t="s">
        <v>221</v>
      </c>
      <c r="E103" s="9">
        <v>1164</v>
      </c>
      <c r="F103" s="8" t="s">
        <v>416</v>
      </c>
      <c r="G103" s="8" t="s">
        <v>416</v>
      </c>
      <c r="H103" s="8">
        <v>8.5910652920962206E-3</v>
      </c>
      <c r="I103" s="8" t="s">
        <v>416</v>
      </c>
      <c r="J103" s="8" t="s">
        <v>416</v>
      </c>
      <c r="K103" s="8" t="s">
        <v>416</v>
      </c>
      <c r="L103" s="8" t="s">
        <v>520</v>
      </c>
      <c r="M103" s="8" t="s">
        <v>416</v>
      </c>
      <c r="N103" s="8">
        <v>5.6701030927835051E-2</v>
      </c>
      <c r="O103" s="8">
        <v>0.20017182130584193</v>
      </c>
      <c r="P103" s="8" t="s">
        <v>521</v>
      </c>
      <c r="Q103" s="8">
        <v>0.40721649484536082</v>
      </c>
      <c r="R103" s="8" t="s">
        <v>416</v>
      </c>
    </row>
    <row r="104" spans="1:18" s="8" customFormat="1" ht="13" x14ac:dyDescent="0.2">
      <c r="A104" s="8" t="s">
        <v>376</v>
      </c>
      <c r="B104" s="10" t="s">
        <v>377</v>
      </c>
      <c r="C104" s="8" t="s">
        <v>522</v>
      </c>
      <c r="D104" s="8" t="s">
        <v>221</v>
      </c>
      <c r="E104" s="9">
        <v>1164</v>
      </c>
      <c r="F104" s="8" t="s">
        <v>416</v>
      </c>
      <c r="G104" s="8" t="s">
        <v>416</v>
      </c>
      <c r="H104" s="8">
        <v>2.5773195876288658E-2</v>
      </c>
      <c r="I104" s="8" t="s">
        <v>416</v>
      </c>
      <c r="J104" s="8" t="s">
        <v>416</v>
      </c>
      <c r="K104" s="8" t="s">
        <v>416</v>
      </c>
      <c r="L104" s="8" t="s">
        <v>523</v>
      </c>
      <c r="M104" s="8">
        <v>2.5773195876288659E-3</v>
      </c>
      <c r="N104" s="8">
        <v>7.560137457044673E-2</v>
      </c>
      <c r="O104" s="8">
        <v>8.5910652920962198E-4</v>
      </c>
      <c r="P104" s="8" t="s">
        <v>416</v>
      </c>
      <c r="Q104" s="8">
        <v>0.78608247422680411</v>
      </c>
      <c r="R104" s="8" t="s">
        <v>416</v>
      </c>
    </row>
    <row r="105" spans="1:18" s="8" customFormat="1" ht="13" x14ac:dyDescent="0.2">
      <c r="A105" s="8" t="s">
        <v>376</v>
      </c>
      <c r="B105" s="10" t="s">
        <v>377</v>
      </c>
      <c r="C105" s="8" t="s">
        <v>524</v>
      </c>
      <c r="D105" s="8" t="s">
        <v>221</v>
      </c>
      <c r="E105" s="9">
        <v>1372</v>
      </c>
      <c r="F105" s="8">
        <v>4.2274052478134108E-2</v>
      </c>
      <c r="G105" s="8" t="s">
        <v>416</v>
      </c>
      <c r="H105" s="8">
        <v>8.0174927113702624E-3</v>
      </c>
      <c r="I105" s="8" t="s">
        <v>416</v>
      </c>
      <c r="J105" s="8" t="s">
        <v>416</v>
      </c>
      <c r="K105" s="8">
        <v>1.4577259475218659E-3</v>
      </c>
      <c r="L105" s="8" t="s">
        <v>525</v>
      </c>
      <c r="M105" s="8">
        <v>1.8221574344023325E-2</v>
      </c>
      <c r="N105" s="8">
        <v>0.37244897959183676</v>
      </c>
      <c r="O105" s="8">
        <v>7.2886297376093293E-4</v>
      </c>
      <c r="P105" s="8">
        <v>6.2682215743440239E-2</v>
      </c>
      <c r="Q105" s="8">
        <v>0.37390670553935862</v>
      </c>
      <c r="R105" s="8" t="s">
        <v>416</v>
      </c>
    </row>
    <row r="106" spans="1:18" s="8" customFormat="1" ht="13" x14ac:dyDescent="0.2">
      <c r="A106" s="8" t="s">
        <v>376</v>
      </c>
      <c r="B106" s="10" t="s">
        <v>377</v>
      </c>
      <c r="C106" s="8" t="s">
        <v>439</v>
      </c>
      <c r="D106" s="8" t="s">
        <v>221</v>
      </c>
      <c r="E106" s="9">
        <v>2173</v>
      </c>
      <c r="F106" s="8">
        <v>3.6815462494247586E-3</v>
      </c>
      <c r="G106" s="8" t="s">
        <v>416</v>
      </c>
      <c r="H106" s="8" t="s">
        <v>416</v>
      </c>
      <c r="I106" s="8" t="s">
        <v>416</v>
      </c>
      <c r="J106" s="8" t="s">
        <v>416</v>
      </c>
      <c r="K106" s="8">
        <v>3.2213529682466636E-3</v>
      </c>
      <c r="L106" s="8" t="s">
        <v>526</v>
      </c>
      <c r="M106" s="8">
        <v>6.4427059364933273E-3</v>
      </c>
      <c r="N106" s="8">
        <v>0.32949838932351588</v>
      </c>
      <c r="O106" s="33">
        <v>4.6019328117809482E-4</v>
      </c>
      <c r="P106" s="8">
        <v>4.6019328117809483E-2</v>
      </c>
      <c r="Q106" s="8">
        <v>0.51449608835711003</v>
      </c>
      <c r="R106" s="8" t="s">
        <v>416</v>
      </c>
    </row>
    <row r="107" spans="1:18" s="8" customFormat="1" ht="13" x14ac:dyDescent="0.2">
      <c r="A107" s="8" t="s">
        <v>376</v>
      </c>
      <c r="B107" s="10" t="s">
        <v>377</v>
      </c>
      <c r="C107" s="8" t="s">
        <v>496</v>
      </c>
      <c r="D107" s="8" t="s">
        <v>221</v>
      </c>
      <c r="E107" s="9">
        <v>1255</v>
      </c>
      <c r="F107" s="8">
        <v>2.6294820717131476E-2</v>
      </c>
      <c r="G107" s="8" t="s">
        <v>416</v>
      </c>
      <c r="H107" s="8" t="s">
        <v>416</v>
      </c>
      <c r="I107" s="8" t="s">
        <v>416</v>
      </c>
      <c r="J107" s="8" t="s">
        <v>416</v>
      </c>
      <c r="K107" s="8" t="s">
        <v>416</v>
      </c>
      <c r="L107" s="8" t="s">
        <v>527</v>
      </c>
      <c r="M107" s="8" t="s">
        <v>416</v>
      </c>
      <c r="N107" s="8">
        <v>0.61434262948207174</v>
      </c>
      <c r="O107" s="8">
        <v>3.9840637450199202E-3</v>
      </c>
      <c r="P107" s="8">
        <v>1.5936254980079681E-2</v>
      </c>
      <c r="Q107" s="8">
        <v>0.19681274900398407</v>
      </c>
      <c r="R107" s="8" t="s">
        <v>416</v>
      </c>
    </row>
    <row r="108" spans="1:18" s="8" customFormat="1" ht="13" x14ac:dyDescent="0.2">
      <c r="A108" s="8" t="s">
        <v>376</v>
      </c>
      <c r="B108" s="10" t="s">
        <v>377</v>
      </c>
      <c r="C108" s="8" t="s">
        <v>528</v>
      </c>
      <c r="D108" s="8" t="s">
        <v>221</v>
      </c>
      <c r="E108" s="9">
        <v>2747</v>
      </c>
      <c r="F108" s="8">
        <v>0.21514379322897706</v>
      </c>
      <c r="G108" s="8" t="s">
        <v>416</v>
      </c>
      <c r="H108" s="8">
        <v>0.45941026574444849</v>
      </c>
      <c r="I108" s="8">
        <v>1.8201674554058974E-3</v>
      </c>
      <c r="J108" s="8" t="s">
        <v>416</v>
      </c>
      <c r="K108" s="8" t="s">
        <v>416</v>
      </c>
      <c r="L108" s="8" t="s">
        <v>529</v>
      </c>
      <c r="M108" s="8" t="s">
        <v>416</v>
      </c>
      <c r="N108" s="8">
        <v>0.13250819075354933</v>
      </c>
      <c r="O108" s="8">
        <v>0.18165271204950856</v>
      </c>
      <c r="P108" s="8">
        <v>4.7324353840553328E-3</v>
      </c>
      <c r="Q108" s="8" t="s">
        <v>416</v>
      </c>
      <c r="R108" s="8" t="s">
        <v>416</v>
      </c>
    </row>
    <row r="109" spans="1:18" s="8" customFormat="1" ht="13" x14ac:dyDescent="0.2">
      <c r="A109" s="8" t="s">
        <v>376</v>
      </c>
      <c r="B109" s="10" t="s">
        <v>377</v>
      </c>
      <c r="C109" s="8" t="s">
        <v>530</v>
      </c>
      <c r="D109" s="8" t="s">
        <v>221</v>
      </c>
      <c r="E109" s="9">
        <v>1277</v>
      </c>
      <c r="F109" s="8">
        <v>1.4878621769772905E-2</v>
      </c>
      <c r="G109" s="8" t="s">
        <v>416</v>
      </c>
      <c r="H109" s="8" t="s">
        <v>416</v>
      </c>
      <c r="I109" s="8" t="s">
        <v>416</v>
      </c>
      <c r="J109" s="8" t="s">
        <v>416</v>
      </c>
      <c r="K109" s="8">
        <v>7.8308535630383712E-4</v>
      </c>
      <c r="L109" s="8" t="s">
        <v>531</v>
      </c>
      <c r="M109" s="8">
        <v>9.0054815974941263E-2</v>
      </c>
      <c r="N109" s="8">
        <v>0.47533281127642912</v>
      </c>
      <c r="O109" s="8" t="s">
        <v>416</v>
      </c>
      <c r="P109" s="8">
        <v>7.8308535630383712E-4</v>
      </c>
      <c r="Q109" s="8">
        <v>0.29130775254502739</v>
      </c>
      <c r="R109" s="8" t="s">
        <v>416</v>
      </c>
    </row>
    <row r="110" spans="1:18" s="8" customFormat="1" ht="13" x14ac:dyDescent="0.2">
      <c r="A110" s="8" t="s">
        <v>376</v>
      </c>
      <c r="B110" s="10" t="s">
        <v>377</v>
      </c>
      <c r="C110" s="8" t="s">
        <v>532</v>
      </c>
      <c r="D110" s="8" t="s">
        <v>221</v>
      </c>
      <c r="E110" s="9">
        <v>3717</v>
      </c>
      <c r="F110" s="8">
        <v>0.15792305622814098</v>
      </c>
      <c r="G110" s="8" t="s">
        <v>416</v>
      </c>
      <c r="H110" s="8">
        <v>0.62200699488835087</v>
      </c>
      <c r="I110" s="8">
        <v>5.9187516814635461E-3</v>
      </c>
      <c r="J110" s="8" t="s">
        <v>416</v>
      </c>
      <c r="K110" s="8">
        <v>8.8781275221953195E-3</v>
      </c>
      <c r="L110" s="8" t="s">
        <v>420</v>
      </c>
      <c r="M110" s="8">
        <v>2.2867904223836426E-2</v>
      </c>
      <c r="N110" s="8">
        <v>0.10761366693570083</v>
      </c>
      <c r="O110" s="8">
        <v>6.187785848802798E-2</v>
      </c>
      <c r="P110" s="33">
        <v>2.6903416733925207E-4</v>
      </c>
      <c r="Q110" s="8" t="s">
        <v>416</v>
      </c>
      <c r="R110" s="8" t="s">
        <v>416</v>
      </c>
    </row>
    <row r="111" spans="1:18" s="8" customFormat="1" ht="13" x14ac:dyDescent="0.2">
      <c r="A111" s="8" t="s">
        <v>376</v>
      </c>
      <c r="B111" s="10" t="s">
        <v>377</v>
      </c>
      <c r="C111" s="8" t="s">
        <v>533</v>
      </c>
      <c r="D111" s="8" t="s">
        <v>221</v>
      </c>
      <c r="E111" s="9">
        <v>3210</v>
      </c>
      <c r="F111" s="8">
        <v>0.24890965732087228</v>
      </c>
      <c r="G111" s="8" t="s">
        <v>416</v>
      </c>
      <c r="H111" s="8">
        <v>0.50436137071651088</v>
      </c>
      <c r="I111" s="8">
        <v>2.4922118380062306E-3</v>
      </c>
      <c r="J111" s="8" t="s">
        <v>416</v>
      </c>
      <c r="K111" s="8" t="s">
        <v>416</v>
      </c>
      <c r="L111" s="8" t="s">
        <v>534</v>
      </c>
      <c r="M111" s="8">
        <v>9.657320872274144E-3</v>
      </c>
      <c r="N111" s="8">
        <v>0.15109034267912771</v>
      </c>
      <c r="O111" s="8">
        <v>3.8006230529595016E-2</v>
      </c>
      <c r="P111" s="8">
        <v>2.1806853582554517E-3</v>
      </c>
      <c r="Q111" s="8" t="s">
        <v>416</v>
      </c>
      <c r="R111" s="8" t="s">
        <v>416</v>
      </c>
    </row>
    <row r="112" spans="1:18" s="8" customFormat="1" ht="13" x14ac:dyDescent="0.2">
      <c r="A112" s="8" t="s">
        <v>376</v>
      </c>
      <c r="B112" s="10" t="s">
        <v>377</v>
      </c>
      <c r="C112" s="8" t="s">
        <v>467</v>
      </c>
      <c r="D112" s="8" t="s">
        <v>221</v>
      </c>
      <c r="E112" s="9">
        <v>1404</v>
      </c>
      <c r="F112" s="8">
        <v>1.2108262108262107E-2</v>
      </c>
      <c r="G112" s="8" t="s">
        <v>416</v>
      </c>
      <c r="H112" s="8">
        <v>0.15562678062678062</v>
      </c>
      <c r="I112" s="8" t="s">
        <v>416</v>
      </c>
      <c r="J112" s="8" t="s">
        <v>416</v>
      </c>
      <c r="K112" s="8" t="s">
        <v>416</v>
      </c>
      <c r="L112" s="8" t="s">
        <v>535</v>
      </c>
      <c r="M112" s="8">
        <v>1.4245014245014246E-3</v>
      </c>
      <c r="N112" s="8">
        <v>0.56054131054131051</v>
      </c>
      <c r="O112" s="8">
        <v>5.8404558404558403E-2</v>
      </c>
      <c r="P112" s="8" t="s">
        <v>416</v>
      </c>
      <c r="Q112" s="8">
        <v>0.12998575498575499</v>
      </c>
      <c r="R112" s="8" t="s">
        <v>416</v>
      </c>
    </row>
    <row r="113" spans="1:18" s="8" customFormat="1" ht="13" x14ac:dyDescent="0.2">
      <c r="A113" s="8" t="s">
        <v>376</v>
      </c>
      <c r="B113" s="10" t="s">
        <v>378</v>
      </c>
      <c r="C113" s="8" t="s">
        <v>467</v>
      </c>
      <c r="D113" s="8" t="s">
        <v>221</v>
      </c>
      <c r="E113" s="9">
        <v>378</v>
      </c>
      <c r="F113" s="8" t="s">
        <v>416</v>
      </c>
      <c r="G113" s="8" t="s">
        <v>416</v>
      </c>
      <c r="H113" s="8">
        <v>0.13095238095238093</v>
      </c>
      <c r="I113" s="8" t="s">
        <v>416</v>
      </c>
      <c r="J113" s="8" t="s">
        <v>416</v>
      </c>
      <c r="K113" s="8" t="s">
        <v>416</v>
      </c>
      <c r="L113" s="8" t="s">
        <v>536</v>
      </c>
      <c r="M113" s="8" t="s">
        <v>416</v>
      </c>
      <c r="N113" s="8">
        <v>3.968253968253968E-2</v>
      </c>
      <c r="O113" s="8">
        <v>0.3835978835978836</v>
      </c>
      <c r="P113" s="8" t="s">
        <v>537</v>
      </c>
      <c r="Q113" s="8">
        <v>8.5978835978835974E-2</v>
      </c>
      <c r="R113" s="8" t="s">
        <v>416</v>
      </c>
    </row>
    <row r="114" spans="1:18" s="8" customFormat="1" ht="13" x14ac:dyDescent="0.2">
      <c r="A114" s="8" t="s">
        <v>376</v>
      </c>
      <c r="B114" s="10" t="s">
        <v>378</v>
      </c>
      <c r="C114" s="8" t="s">
        <v>538</v>
      </c>
      <c r="D114" s="8" t="s">
        <v>221</v>
      </c>
      <c r="E114" s="9">
        <v>1145</v>
      </c>
      <c r="F114" s="8" t="s">
        <v>416</v>
      </c>
      <c r="G114" s="8" t="s">
        <v>416</v>
      </c>
      <c r="H114" s="8">
        <v>0.27772925764192141</v>
      </c>
      <c r="I114" s="8">
        <v>1.7467248908296944E-3</v>
      </c>
      <c r="J114" s="8" t="s">
        <v>416</v>
      </c>
      <c r="K114" s="8" t="s">
        <v>416</v>
      </c>
      <c r="L114" s="8" t="s">
        <v>539</v>
      </c>
      <c r="M114" s="8" t="s">
        <v>416</v>
      </c>
      <c r="N114" s="8">
        <v>3.6681222707423577E-2</v>
      </c>
      <c r="O114" s="8">
        <v>4.9781659388646288E-2</v>
      </c>
      <c r="P114" s="8">
        <v>8.7336244541484718E-4</v>
      </c>
      <c r="Q114" s="8">
        <v>0.53100436681222707</v>
      </c>
      <c r="R114" s="8" t="s">
        <v>416</v>
      </c>
    </row>
    <row r="115" spans="1:18" s="8" customFormat="1" ht="13" x14ac:dyDescent="0.2">
      <c r="A115" s="8" t="s">
        <v>376</v>
      </c>
      <c r="B115" s="10" t="s">
        <v>378</v>
      </c>
      <c r="C115" s="8" t="s">
        <v>540</v>
      </c>
      <c r="D115" s="8" t="s">
        <v>221</v>
      </c>
      <c r="E115" s="9">
        <v>391</v>
      </c>
      <c r="F115" s="8">
        <v>0.12531969309462915</v>
      </c>
      <c r="G115" s="8" t="s">
        <v>416</v>
      </c>
      <c r="H115" s="8">
        <v>0.86445012787723785</v>
      </c>
      <c r="I115" s="8">
        <v>2.5575447570332483E-3</v>
      </c>
      <c r="J115" s="8" t="s">
        <v>416</v>
      </c>
      <c r="K115" s="8" t="s">
        <v>416</v>
      </c>
      <c r="L115" s="8" t="s">
        <v>416</v>
      </c>
      <c r="M115" s="8" t="s">
        <v>416</v>
      </c>
      <c r="N115" s="8" t="s">
        <v>416</v>
      </c>
      <c r="O115" s="8">
        <v>7.6726342710997444E-3</v>
      </c>
      <c r="P115" s="8" t="s">
        <v>416</v>
      </c>
      <c r="Q115" s="8" t="s">
        <v>416</v>
      </c>
      <c r="R115" s="8" t="s">
        <v>416</v>
      </c>
    </row>
    <row r="116" spans="1:18" s="8" customFormat="1" ht="13" x14ac:dyDescent="0.2">
      <c r="A116" s="8" t="s">
        <v>376</v>
      </c>
      <c r="B116" s="10" t="s">
        <v>378</v>
      </c>
      <c r="C116" s="8" t="s">
        <v>541</v>
      </c>
      <c r="D116" s="8" t="s">
        <v>221</v>
      </c>
      <c r="E116" s="9">
        <v>1073</v>
      </c>
      <c r="F116" s="8">
        <v>1.8639328984156569E-2</v>
      </c>
      <c r="G116" s="8" t="s">
        <v>416</v>
      </c>
      <c r="H116" s="8">
        <v>8.2945013979496732E-2</v>
      </c>
      <c r="I116" s="8" t="s">
        <v>416</v>
      </c>
      <c r="J116" s="8" t="s">
        <v>416</v>
      </c>
      <c r="K116" s="8" t="s">
        <v>416</v>
      </c>
      <c r="L116" s="8" t="s">
        <v>523</v>
      </c>
      <c r="M116" s="8">
        <v>6.5237651444547996E-3</v>
      </c>
      <c r="N116" s="8">
        <v>0.55358807082945016</v>
      </c>
      <c r="O116" s="8" t="s">
        <v>416</v>
      </c>
      <c r="P116" s="8" t="s">
        <v>416</v>
      </c>
      <c r="Q116" s="8">
        <v>0.22926374650512582</v>
      </c>
      <c r="R116" s="8" t="s">
        <v>416</v>
      </c>
    </row>
    <row r="117" spans="1:18" s="8" customFormat="1" ht="13" x14ac:dyDescent="0.2">
      <c r="A117" s="8" t="s">
        <v>376</v>
      </c>
      <c r="B117" s="10" t="s">
        <v>378</v>
      </c>
      <c r="C117" s="8" t="s">
        <v>542</v>
      </c>
      <c r="D117" s="8" t="s">
        <v>221</v>
      </c>
      <c r="E117" s="9">
        <v>1137</v>
      </c>
      <c r="F117" s="8">
        <v>7.4758135444151275E-2</v>
      </c>
      <c r="G117" s="8" t="s">
        <v>416</v>
      </c>
      <c r="H117" s="8">
        <v>0.2911169744942832</v>
      </c>
      <c r="I117" s="8" t="s">
        <v>416</v>
      </c>
      <c r="J117" s="8" t="s">
        <v>416</v>
      </c>
      <c r="K117" s="8" t="s">
        <v>416</v>
      </c>
      <c r="L117" s="8" t="s">
        <v>543</v>
      </c>
      <c r="M117" s="8">
        <v>3.5180299032541778E-3</v>
      </c>
      <c r="N117" s="8">
        <v>0.49604221635883905</v>
      </c>
      <c r="O117" s="8">
        <v>8.795074758135445E-3</v>
      </c>
      <c r="P117" s="8" t="s">
        <v>416</v>
      </c>
      <c r="Q117" s="8" t="s">
        <v>416</v>
      </c>
      <c r="R117" s="8" t="s">
        <v>416</v>
      </c>
    </row>
    <row r="118" spans="1:18" s="8" customFormat="1" ht="13" x14ac:dyDescent="0.2">
      <c r="A118" s="8" t="s">
        <v>376</v>
      </c>
      <c r="B118" s="10" t="s">
        <v>378</v>
      </c>
      <c r="C118" s="8" t="s">
        <v>544</v>
      </c>
      <c r="D118" s="8" t="s">
        <v>221</v>
      </c>
      <c r="E118" s="9">
        <v>1166</v>
      </c>
      <c r="F118" s="8" t="s">
        <v>416</v>
      </c>
      <c r="G118" s="8" t="s">
        <v>416</v>
      </c>
      <c r="H118" s="8" t="s">
        <v>416</v>
      </c>
      <c r="I118" s="8">
        <v>3.4305317324185248E-3</v>
      </c>
      <c r="J118" s="8" t="s">
        <v>416</v>
      </c>
      <c r="K118" s="8" t="s">
        <v>416</v>
      </c>
      <c r="L118" s="8" t="s">
        <v>545</v>
      </c>
      <c r="M118" s="8">
        <v>8.5763293310463125E-3</v>
      </c>
      <c r="N118" s="8">
        <v>0.22384219554030874</v>
      </c>
      <c r="O118" s="8">
        <v>2.5728987993138938E-3</v>
      </c>
      <c r="P118" s="8">
        <v>8.576329331046312E-4</v>
      </c>
      <c r="Q118" s="8">
        <v>0.42967409948542024</v>
      </c>
      <c r="R118" s="8" t="s">
        <v>416</v>
      </c>
    </row>
    <row r="119" spans="1:18" s="8" customFormat="1" ht="13" x14ac:dyDescent="0.2">
      <c r="A119" s="8" t="s">
        <v>376</v>
      </c>
      <c r="B119" s="10" t="s">
        <v>379</v>
      </c>
      <c r="C119" s="8" t="s">
        <v>546</v>
      </c>
      <c r="D119" s="8" t="s">
        <v>221</v>
      </c>
      <c r="E119" s="9">
        <v>557</v>
      </c>
      <c r="F119" s="8">
        <v>2.1543985637342909E-2</v>
      </c>
      <c r="G119" s="8" t="s">
        <v>416</v>
      </c>
      <c r="H119" s="8" t="s">
        <v>416</v>
      </c>
      <c r="I119" s="8">
        <v>5.3859964093357273E-3</v>
      </c>
      <c r="J119" s="8" t="s">
        <v>416</v>
      </c>
      <c r="K119" s="8" t="s">
        <v>416</v>
      </c>
      <c r="L119" s="8" t="s">
        <v>547</v>
      </c>
      <c r="M119" s="8">
        <v>1.7953321364452424E-3</v>
      </c>
      <c r="N119" s="8">
        <v>0.32854578096947934</v>
      </c>
      <c r="O119" s="8" t="s">
        <v>416</v>
      </c>
      <c r="P119" s="8">
        <v>3.5906642728904849E-3</v>
      </c>
      <c r="Q119" s="8">
        <v>0.38240574506283664</v>
      </c>
      <c r="R119" s="8" t="s">
        <v>416</v>
      </c>
    </row>
    <row r="120" spans="1:18" s="8" customFormat="1" ht="13" x14ac:dyDescent="0.2">
      <c r="A120" s="8" t="s">
        <v>376</v>
      </c>
      <c r="B120" s="10" t="s">
        <v>379</v>
      </c>
      <c r="C120" s="8" t="s">
        <v>464</v>
      </c>
      <c r="D120" s="8" t="s">
        <v>221</v>
      </c>
      <c r="E120" s="9">
        <v>613</v>
      </c>
      <c r="F120" s="8">
        <v>0.2169657422512235</v>
      </c>
      <c r="G120" s="8" t="s">
        <v>416</v>
      </c>
      <c r="H120" s="8">
        <v>5.7096247960848286E-2</v>
      </c>
      <c r="I120" s="8" t="s">
        <v>416</v>
      </c>
      <c r="J120" s="8" t="s">
        <v>416</v>
      </c>
      <c r="K120" s="8" t="s">
        <v>416</v>
      </c>
      <c r="L120" s="8" t="s">
        <v>548</v>
      </c>
      <c r="M120" s="8">
        <v>1.6313213703099511E-3</v>
      </c>
      <c r="N120" s="8">
        <v>0.24306688417618272</v>
      </c>
      <c r="O120" s="8">
        <v>9.7879282218597055E-3</v>
      </c>
      <c r="P120" s="8" t="s">
        <v>416</v>
      </c>
      <c r="Q120" s="8">
        <v>0.32137030995106036</v>
      </c>
      <c r="R120" s="8" t="s">
        <v>416</v>
      </c>
    </row>
    <row r="121" spans="1:18" s="8" customFormat="1" ht="13" x14ac:dyDescent="0.2">
      <c r="A121" s="8" t="s">
        <v>376</v>
      </c>
      <c r="B121" s="10" t="s">
        <v>379</v>
      </c>
      <c r="C121" s="8" t="s">
        <v>549</v>
      </c>
      <c r="D121" s="8" t="s">
        <v>221</v>
      </c>
      <c r="E121" s="9">
        <v>1184</v>
      </c>
      <c r="F121" s="8">
        <v>6.4189189189189186E-2</v>
      </c>
      <c r="G121" s="8" t="s">
        <v>416</v>
      </c>
      <c r="H121" s="8">
        <v>0.1258445945945946</v>
      </c>
      <c r="I121" s="8" t="s">
        <v>416</v>
      </c>
      <c r="J121" s="8" t="s">
        <v>416</v>
      </c>
      <c r="K121" s="8">
        <v>2.6182432432432432E-2</v>
      </c>
      <c r="L121" s="8" t="s">
        <v>550</v>
      </c>
      <c r="M121" s="8">
        <v>7.6013513513513514E-2</v>
      </c>
      <c r="N121" s="8">
        <v>0.58783783783783783</v>
      </c>
      <c r="O121" s="8">
        <v>2.0270270270270271E-2</v>
      </c>
      <c r="P121" s="8">
        <v>8.4459459459459464E-4</v>
      </c>
      <c r="Q121" s="8" t="s">
        <v>416</v>
      </c>
      <c r="R121" s="8" t="s">
        <v>416</v>
      </c>
    </row>
    <row r="122" spans="1:18" s="8" customFormat="1" ht="13" x14ac:dyDescent="0.2">
      <c r="A122" s="8" t="s">
        <v>376</v>
      </c>
      <c r="B122" s="10" t="s">
        <v>379</v>
      </c>
      <c r="C122" s="8" t="s">
        <v>551</v>
      </c>
      <c r="D122" s="8" t="s">
        <v>221</v>
      </c>
      <c r="E122" s="9">
        <v>1181</v>
      </c>
      <c r="F122" s="8">
        <v>0.18712955122777308</v>
      </c>
      <c r="G122" s="8" t="s">
        <v>416</v>
      </c>
      <c r="H122" s="8">
        <v>0.1634208298052498</v>
      </c>
      <c r="I122" s="8" t="s">
        <v>416</v>
      </c>
      <c r="J122" s="8" t="s">
        <v>416</v>
      </c>
      <c r="K122" s="8">
        <v>5.9271803556308214E-3</v>
      </c>
      <c r="L122" s="8" t="s">
        <v>552</v>
      </c>
      <c r="M122" s="8">
        <v>2.7942421676545301E-2</v>
      </c>
      <c r="N122" s="8">
        <v>0.49703640982218461</v>
      </c>
      <c r="O122" s="8">
        <v>3.3022861981371721E-2</v>
      </c>
      <c r="P122" s="8">
        <v>8.4674005080440302E-4</v>
      </c>
      <c r="Q122" s="8" t="s">
        <v>416</v>
      </c>
      <c r="R122" s="8" t="s">
        <v>416</v>
      </c>
    </row>
    <row r="123" spans="1:18" s="8" customFormat="1" ht="13" x14ac:dyDescent="0.2">
      <c r="A123" s="8" t="s">
        <v>376</v>
      </c>
      <c r="B123" s="10" t="s">
        <v>379</v>
      </c>
      <c r="C123" s="8" t="s">
        <v>553</v>
      </c>
      <c r="D123" s="8" t="s">
        <v>221</v>
      </c>
      <c r="E123" s="9">
        <v>1342</v>
      </c>
      <c r="F123" s="8">
        <v>0.14977645305514159</v>
      </c>
      <c r="G123" s="8" t="s">
        <v>416</v>
      </c>
      <c r="H123" s="8">
        <v>0.1661698956780924</v>
      </c>
      <c r="I123" s="8" t="s">
        <v>416</v>
      </c>
      <c r="J123" s="8" t="s">
        <v>416</v>
      </c>
      <c r="K123" s="8">
        <v>3.5022354694485842E-2</v>
      </c>
      <c r="L123" s="8" t="s">
        <v>554</v>
      </c>
      <c r="M123" s="8">
        <v>0.11549925484351714</v>
      </c>
      <c r="N123" s="8">
        <v>0.40461997019374069</v>
      </c>
      <c r="O123" s="8">
        <v>6.4083457526080481E-2</v>
      </c>
      <c r="P123" s="8" t="s">
        <v>416</v>
      </c>
      <c r="Q123" s="8" t="s">
        <v>416</v>
      </c>
      <c r="R123" s="8" t="s">
        <v>416</v>
      </c>
    </row>
    <row r="124" spans="1:18" s="24" customFormat="1" ht="13" x14ac:dyDescent="0.2">
      <c r="A124" s="24" t="s">
        <v>376</v>
      </c>
      <c r="B124" s="26" t="s">
        <v>380</v>
      </c>
      <c r="C124" s="24" t="s">
        <v>555</v>
      </c>
      <c r="D124" s="24" t="s">
        <v>221</v>
      </c>
      <c r="E124" s="25">
        <v>1552</v>
      </c>
      <c r="F124" s="24">
        <v>0.14110824742268041</v>
      </c>
      <c r="G124" s="24" t="s">
        <v>416</v>
      </c>
      <c r="H124" s="24">
        <v>0.51997422680412375</v>
      </c>
      <c r="I124" s="24">
        <v>3.2216494845360823E-3</v>
      </c>
      <c r="J124" s="24">
        <v>2.1907216494845359E-2</v>
      </c>
      <c r="K124" s="24" t="s">
        <v>416</v>
      </c>
      <c r="L124" s="24" t="s">
        <v>556</v>
      </c>
      <c r="M124" s="24" t="s">
        <v>416</v>
      </c>
      <c r="N124" s="24">
        <v>3.2860824742268042E-2</v>
      </c>
      <c r="O124" s="24">
        <v>2.2551546391752577E-2</v>
      </c>
      <c r="P124" s="24">
        <v>5.7989690721649487E-3</v>
      </c>
      <c r="Q124" s="24">
        <v>0.22487113402061856</v>
      </c>
      <c r="R124" s="24" t="s">
        <v>416</v>
      </c>
    </row>
    <row r="125" spans="1:18" s="8" customFormat="1" ht="13" x14ac:dyDescent="0.2">
      <c r="A125" s="8" t="s">
        <v>376</v>
      </c>
      <c r="B125" s="10" t="s">
        <v>380</v>
      </c>
      <c r="C125" s="8" t="s">
        <v>557</v>
      </c>
      <c r="D125" s="8" t="s">
        <v>221</v>
      </c>
      <c r="E125" s="9">
        <v>1313</v>
      </c>
      <c r="F125" s="8">
        <v>1.2185833968012186E-2</v>
      </c>
      <c r="G125" s="8" t="s">
        <v>416</v>
      </c>
      <c r="H125" s="8">
        <v>0.30769230769230771</v>
      </c>
      <c r="I125" s="8" t="s">
        <v>416</v>
      </c>
      <c r="J125" s="8" t="s">
        <v>416</v>
      </c>
      <c r="K125" s="8">
        <v>1.827875095201828E-2</v>
      </c>
      <c r="L125" s="8" t="s">
        <v>433</v>
      </c>
      <c r="M125" s="8">
        <v>5.1789794364051789E-2</v>
      </c>
      <c r="N125" s="8">
        <v>0.25971058644325973</v>
      </c>
      <c r="O125" s="8">
        <v>0.31607006854531605</v>
      </c>
      <c r="P125" s="8">
        <v>3.8080731150038081E-3</v>
      </c>
      <c r="Q125" s="8" t="s">
        <v>416</v>
      </c>
      <c r="R125" s="8" t="s">
        <v>416</v>
      </c>
    </row>
    <row r="126" spans="1:18" s="8" customFormat="1" ht="13" x14ac:dyDescent="0.2">
      <c r="A126" s="8" t="s">
        <v>376</v>
      </c>
      <c r="B126" s="10" t="s">
        <v>380</v>
      </c>
      <c r="C126" s="8" t="s">
        <v>546</v>
      </c>
      <c r="D126" s="8" t="s">
        <v>221</v>
      </c>
      <c r="E126" s="9">
        <v>1260</v>
      </c>
      <c r="F126" s="8">
        <v>0.18809523809523809</v>
      </c>
      <c r="G126" s="8" t="s">
        <v>416</v>
      </c>
      <c r="H126" s="8">
        <v>0.13968253968253966</v>
      </c>
      <c r="I126" s="8" t="s">
        <v>416</v>
      </c>
      <c r="J126" s="8" t="s">
        <v>416</v>
      </c>
      <c r="K126" s="8" t="s">
        <v>416</v>
      </c>
      <c r="L126" s="8" t="s">
        <v>558</v>
      </c>
      <c r="M126" s="8" t="s">
        <v>416</v>
      </c>
      <c r="N126" s="8">
        <v>0.5626984126984127</v>
      </c>
      <c r="O126" s="8">
        <v>2.7777777777777776E-2</v>
      </c>
      <c r="P126" s="8">
        <v>3.1746031746031746E-3</v>
      </c>
      <c r="Q126" s="8" t="s">
        <v>416</v>
      </c>
      <c r="R126" s="8" t="s">
        <v>416</v>
      </c>
    </row>
    <row r="127" spans="1:18" s="8" customFormat="1" ht="13" x14ac:dyDescent="0.2">
      <c r="A127" s="8" t="s">
        <v>376</v>
      </c>
      <c r="B127" s="10" t="s">
        <v>380</v>
      </c>
      <c r="C127" s="8" t="s">
        <v>530</v>
      </c>
      <c r="D127" s="8" t="s">
        <v>221</v>
      </c>
      <c r="E127" s="9">
        <v>548</v>
      </c>
      <c r="F127" s="8" t="s">
        <v>416</v>
      </c>
      <c r="G127" s="8" t="s">
        <v>416</v>
      </c>
      <c r="H127" s="8">
        <v>0.3010948905109489</v>
      </c>
      <c r="I127" s="8" t="s">
        <v>416</v>
      </c>
      <c r="J127" s="8" t="s">
        <v>416</v>
      </c>
      <c r="K127" s="8" t="s">
        <v>416</v>
      </c>
      <c r="L127" s="8" t="s">
        <v>559</v>
      </c>
      <c r="M127" s="8" t="s">
        <v>416</v>
      </c>
      <c r="N127" s="8">
        <v>0.3010948905109489</v>
      </c>
      <c r="O127" s="8">
        <v>0.27737226277372262</v>
      </c>
      <c r="P127" s="8">
        <v>9.1240875912408759E-2</v>
      </c>
      <c r="Q127" s="8" t="s">
        <v>416</v>
      </c>
      <c r="R127" s="8" t="s">
        <v>416</v>
      </c>
    </row>
    <row r="128" spans="1:18" s="8" customFormat="1" ht="13" x14ac:dyDescent="0.2">
      <c r="A128" s="8" t="s">
        <v>376</v>
      </c>
      <c r="B128" s="10" t="s">
        <v>380</v>
      </c>
      <c r="C128" s="8" t="s">
        <v>560</v>
      </c>
      <c r="D128" s="8" t="s">
        <v>221</v>
      </c>
      <c r="E128" s="9">
        <v>553</v>
      </c>
      <c r="F128" s="8">
        <v>8.4990958408679929E-2</v>
      </c>
      <c r="G128" s="8" t="s">
        <v>416</v>
      </c>
      <c r="H128" s="8">
        <v>0.33001808318264014</v>
      </c>
      <c r="I128" s="8" t="s">
        <v>416</v>
      </c>
      <c r="J128" s="8" t="s">
        <v>416</v>
      </c>
      <c r="K128" s="8" t="s">
        <v>416</v>
      </c>
      <c r="L128" s="8" t="s">
        <v>561</v>
      </c>
      <c r="M128" s="8" t="s">
        <v>416</v>
      </c>
      <c r="N128" s="8">
        <v>6.148282097649186E-2</v>
      </c>
      <c r="O128" s="8">
        <v>1.8083182640144665E-3</v>
      </c>
      <c r="P128" s="8">
        <v>1.0849909584086799E-2</v>
      </c>
      <c r="Q128" s="8">
        <v>0.32820976491862569</v>
      </c>
      <c r="R128" s="8" t="s">
        <v>416</v>
      </c>
    </row>
    <row r="129" spans="1:18" s="8" customFormat="1" ht="13" x14ac:dyDescent="0.2">
      <c r="A129" s="14" t="s">
        <v>376</v>
      </c>
      <c r="B129" s="15" t="s">
        <v>380</v>
      </c>
      <c r="C129" s="14" t="s">
        <v>442</v>
      </c>
      <c r="D129" s="14" t="s">
        <v>221</v>
      </c>
      <c r="E129" s="16">
        <v>1596</v>
      </c>
      <c r="F129" s="14" t="s">
        <v>416</v>
      </c>
      <c r="G129" s="14" t="s">
        <v>416</v>
      </c>
      <c r="H129" s="14">
        <v>0.14849624060150377</v>
      </c>
      <c r="I129" s="14" t="s">
        <v>416</v>
      </c>
      <c r="J129" s="14">
        <v>3.0701754385964911E-2</v>
      </c>
      <c r="K129" s="14" t="s">
        <v>416</v>
      </c>
      <c r="L129" s="14" t="s">
        <v>562</v>
      </c>
      <c r="M129" s="14" t="s">
        <v>416</v>
      </c>
      <c r="N129" s="14">
        <v>6.3283208020050122E-2</v>
      </c>
      <c r="O129" s="14">
        <v>0.44486215538847118</v>
      </c>
      <c r="P129" s="14" t="s">
        <v>563</v>
      </c>
      <c r="Q129" s="14" t="s">
        <v>416</v>
      </c>
      <c r="R129" s="14" t="s">
        <v>416</v>
      </c>
    </row>
    <row r="130" spans="1:18" s="13" customFormat="1" thickBot="1" x14ac:dyDescent="0.25">
      <c r="A130" s="17" t="s">
        <v>373</v>
      </c>
      <c r="B130" s="17" t="s">
        <v>374</v>
      </c>
      <c r="C130" s="17" t="s">
        <v>375</v>
      </c>
      <c r="D130" s="17" t="s">
        <v>406</v>
      </c>
      <c r="E130" s="19" t="s">
        <v>390</v>
      </c>
      <c r="F130" s="20" t="s">
        <v>10</v>
      </c>
      <c r="G130" s="20" t="s">
        <v>386</v>
      </c>
      <c r="H130" s="20" t="s">
        <v>387</v>
      </c>
      <c r="I130" s="20" t="s">
        <v>391</v>
      </c>
      <c r="J130" s="20" t="s">
        <v>18</v>
      </c>
      <c r="K130" s="20" t="s">
        <v>19</v>
      </c>
      <c r="L130" s="20" t="s">
        <v>20</v>
      </c>
      <c r="M130" s="20" t="s">
        <v>388</v>
      </c>
      <c r="N130" s="20" t="s">
        <v>389</v>
      </c>
      <c r="O130" s="20" t="s">
        <v>23</v>
      </c>
      <c r="P130" s="20" t="s">
        <v>24</v>
      </c>
      <c r="Q130" s="20" t="s">
        <v>370</v>
      </c>
      <c r="R130" s="20" t="s">
        <v>371</v>
      </c>
    </row>
    <row r="131" spans="1:18" s="8" customFormat="1" ht="13" x14ac:dyDescent="0.2">
      <c r="A131" s="8" t="s">
        <v>381</v>
      </c>
      <c r="B131" s="10" t="s">
        <v>382</v>
      </c>
      <c r="C131" s="8" t="s">
        <v>555</v>
      </c>
      <c r="D131" s="8" t="s">
        <v>221</v>
      </c>
      <c r="E131" s="9">
        <v>1224</v>
      </c>
      <c r="F131" s="8" t="s">
        <v>416</v>
      </c>
      <c r="G131" s="8" t="s">
        <v>416</v>
      </c>
      <c r="H131" s="8">
        <v>0.17156862745098039</v>
      </c>
      <c r="I131" s="8" t="s">
        <v>416</v>
      </c>
      <c r="J131" s="8" t="s">
        <v>416</v>
      </c>
      <c r="K131" s="8" t="s">
        <v>416</v>
      </c>
      <c r="L131" s="8" t="s">
        <v>564</v>
      </c>
      <c r="M131" s="8" t="s">
        <v>416</v>
      </c>
      <c r="N131" s="8">
        <v>2.042483660130719E-2</v>
      </c>
      <c r="O131" s="8">
        <v>2.2058823529411766E-2</v>
      </c>
      <c r="P131" s="8" t="s">
        <v>565</v>
      </c>
      <c r="Q131" s="8">
        <v>0.46813725490196079</v>
      </c>
      <c r="R131" s="8" t="s">
        <v>416</v>
      </c>
    </row>
    <row r="132" spans="1:18" s="8" customFormat="1" ht="13" x14ac:dyDescent="0.2">
      <c r="A132" s="8" t="s">
        <v>381</v>
      </c>
      <c r="B132" s="10" t="s">
        <v>382</v>
      </c>
      <c r="C132" s="8" t="s">
        <v>566</v>
      </c>
      <c r="D132" s="8" t="s">
        <v>221</v>
      </c>
      <c r="E132" s="9">
        <v>1224</v>
      </c>
      <c r="F132" s="8">
        <v>5.7189542483660127E-3</v>
      </c>
      <c r="G132" s="8" t="s">
        <v>416</v>
      </c>
      <c r="H132" s="8">
        <v>0.26633986928104575</v>
      </c>
      <c r="I132" s="8" t="s">
        <v>416</v>
      </c>
      <c r="J132" s="8" t="s">
        <v>416</v>
      </c>
      <c r="K132" s="8" t="s">
        <v>416</v>
      </c>
      <c r="L132" s="8" t="s">
        <v>567</v>
      </c>
      <c r="M132" s="8" t="s">
        <v>416</v>
      </c>
      <c r="N132" s="8">
        <v>1.8790849673202614E-2</v>
      </c>
      <c r="O132" s="8">
        <v>5.0653594771241831E-2</v>
      </c>
      <c r="P132" s="8" t="s">
        <v>568</v>
      </c>
      <c r="Q132" s="8">
        <v>0.38970588235294118</v>
      </c>
      <c r="R132" s="8" t="s">
        <v>416</v>
      </c>
    </row>
    <row r="133" spans="1:18" s="8" customFormat="1" ht="13" x14ac:dyDescent="0.2">
      <c r="A133" s="8" t="s">
        <v>381</v>
      </c>
      <c r="B133" s="10" t="s">
        <v>382</v>
      </c>
      <c r="C133" s="8" t="s">
        <v>569</v>
      </c>
      <c r="D133" s="8" t="s">
        <v>221</v>
      </c>
      <c r="E133" s="9">
        <v>1265</v>
      </c>
      <c r="F133" s="8" t="s">
        <v>416</v>
      </c>
      <c r="G133" s="8" t="s">
        <v>416</v>
      </c>
      <c r="H133" s="8">
        <v>0.16205533596837945</v>
      </c>
      <c r="I133" s="8" t="s">
        <v>416</v>
      </c>
      <c r="J133" s="8" t="s">
        <v>416</v>
      </c>
      <c r="K133" s="8">
        <v>7.9051383399209481E-3</v>
      </c>
      <c r="L133" s="8" t="s">
        <v>426</v>
      </c>
      <c r="M133" s="8">
        <v>0.1067193675889328</v>
      </c>
      <c r="N133" s="8">
        <v>0.4442687747035573</v>
      </c>
      <c r="O133" s="8">
        <v>0.27588932806324112</v>
      </c>
      <c r="P133" s="8" t="s">
        <v>416</v>
      </c>
      <c r="Q133" s="8" t="s">
        <v>416</v>
      </c>
      <c r="R133" s="8" t="s">
        <v>416</v>
      </c>
    </row>
    <row r="134" spans="1:18" s="8" customFormat="1" ht="13" x14ac:dyDescent="0.2">
      <c r="A134" s="8" t="s">
        <v>381</v>
      </c>
      <c r="B134" s="10" t="s">
        <v>382</v>
      </c>
      <c r="C134" s="8" t="s">
        <v>570</v>
      </c>
      <c r="D134" s="8" t="s">
        <v>221</v>
      </c>
      <c r="E134" s="9">
        <v>489</v>
      </c>
      <c r="F134" s="8">
        <v>2.0449897750511249E-3</v>
      </c>
      <c r="G134" s="8" t="s">
        <v>416</v>
      </c>
      <c r="H134" s="8">
        <v>0.56646216768916158</v>
      </c>
      <c r="I134" s="8" t="s">
        <v>416</v>
      </c>
      <c r="J134" s="8" t="s">
        <v>416</v>
      </c>
      <c r="K134" s="8" t="s">
        <v>416</v>
      </c>
      <c r="L134" s="8" t="s">
        <v>571</v>
      </c>
      <c r="M134" s="8" t="s">
        <v>416</v>
      </c>
      <c r="N134" s="8">
        <v>0.19427402862985685</v>
      </c>
      <c r="O134" s="8">
        <v>0.21472392638036808</v>
      </c>
      <c r="P134" s="8" t="s">
        <v>416</v>
      </c>
      <c r="Q134" s="8" t="s">
        <v>416</v>
      </c>
      <c r="R134" s="8" t="s">
        <v>416</v>
      </c>
    </row>
    <row r="135" spans="1:18" s="8" customFormat="1" ht="13" x14ac:dyDescent="0.2">
      <c r="A135" s="8" t="s">
        <v>381</v>
      </c>
      <c r="B135" s="10" t="s">
        <v>382</v>
      </c>
      <c r="C135" s="8" t="s">
        <v>546</v>
      </c>
      <c r="D135" s="8" t="s">
        <v>221</v>
      </c>
      <c r="E135" s="9">
        <v>1307</v>
      </c>
      <c r="F135" s="8">
        <v>6.8859984697781174E-3</v>
      </c>
      <c r="G135" s="8" t="s">
        <v>416</v>
      </c>
      <c r="H135" s="8" t="s">
        <v>416</v>
      </c>
      <c r="I135" s="8" t="s">
        <v>416</v>
      </c>
      <c r="J135" s="8" t="s">
        <v>416</v>
      </c>
      <c r="K135" s="8" t="s">
        <v>416</v>
      </c>
      <c r="L135" s="8" t="s">
        <v>572</v>
      </c>
      <c r="M135" s="8" t="s">
        <v>416</v>
      </c>
      <c r="N135" s="8">
        <v>0.16985462892119357</v>
      </c>
      <c r="O135" s="8">
        <v>1.530221882172915E-3</v>
      </c>
      <c r="P135" s="8">
        <v>0.79495026778882938</v>
      </c>
      <c r="Q135" s="8" t="s">
        <v>416</v>
      </c>
      <c r="R135" s="8" t="s">
        <v>416</v>
      </c>
    </row>
    <row r="136" spans="1:18" s="8" customFormat="1" ht="13" x14ac:dyDescent="0.2">
      <c r="A136" s="8" t="s">
        <v>381</v>
      </c>
      <c r="B136" s="10" t="s">
        <v>382</v>
      </c>
      <c r="C136" s="8" t="s">
        <v>573</v>
      </c>
      <c r="D136" s="8" t="s">
        <v>221</v>
      </c>
      <c r="E136" s="9">
        <v>1219</v>
      </c>
      <c r="F136" s="8" t="s">
        <v>416</v>
      </c>
      <c r="G136" s="8" t="s">
        <v>416</v>
      </c>
      <c r="H136" s="8">
        <v>1.3125512715340444E-2</v>
      </c>
      <c r="I136" s="8" t="s">
        <v>416</v>
      </c>
      <c r="J136" s="8" t="s">
        <v>416</v>
      </c>
      <c r="K136" s="8">
        <v>6.3986874487284656E-2</v>
      </c>
      <c r="L136" s="8" t="s">
        <v>574</v>
      </c>
      <c r="M136" s="8">
        <v>0.10418375717801477</v>
      </c>
      <c r="N136" s="8">
        <v>0.42986054142739949</v>
      </c>
      <c r="O136" s="8">
        <v>8.0393765381460217E-2</v>
      </c>
      <c r="P136" s="8">
        <v>0.28712059064807222</v>
      </c>
      <c r="Q136" s="8" t="s">
        <v>416</v>
      </c>
      <c r="R136" s="8" t="s">
        <v>416</v>
      </c>
    </row>
    <row r="137" spans="1:18" s="8" customFormat="1" ht="13" x14ac:dyDescent="0.2">
      <c r="A137" s="8" t="s">
        <v>381</v>
      </c>
      <c r="B137" s="10" t="s">
        <v>382</v>
      </c>
      <c r="C137" s="8" t="s">
        <v>575</v>
      </c>
      <c r="D137" s="8" t="s">
        <v>221</v>
      </c>
      <c r="E137" s="9">
        <v>1216</v>
      </c>
      <c r="F137" s="8" t="s">
        <v>416</v>
      </c>
      <c r="G137" s="8" t="s">
        <v>416</v>
      </c>
      <c r="H137" s="8">
        <v>5.016447368421053E-2</v>
      </c>
      <c r="I137" s="8" t="s">
        <v>416</v>
      </c>
      <c r="J137" s="8" t="s">
        <v>416</v>
      </c>
      <c r="K137" s="8" t="s">
        <v>416</v>
      </c>
      <c r="L137" s="8" t="s">
        <v>576</v>
      </c>
      <c r="M137" s="8">
        <v>9.8684210526315784E-3</v>
      </c>
      <c r="N137" s="8">
        <v>0.35608552631578949</v>
      </c>
      <c r="O137" s="8">
        <v>0.11759868421052631</v>
      </c>
      <c r="P137" s="8" t="s">
        <v>577</v>
      </c>
      <c r="Q137" s="8" t="s">
        <v>416</v>
      </c>
      <c r="R137" s="8" t="s">
        <v>416</v>
      </c>
    </row>
    <row r="138" spans="1:18" s="8" customFormat="1" ht="13" x14ac:dyDescent="0.2">
      <c r="A138" s="8" t="s">
        <v>381</v>
      </c>
      <c r="B138" s="10" t="s">
        <v>382</v>
      </c>
      <c r="C138" s="8" t="s">
        <v>464</v>
      </c>
      <c r="D138" s="8" t="s">
        <v>221</v>
      </c>
      <c r="E138" s="9">
        <v>1505</v>
      </c>
      <c r="F138" s="8">
        <v>5.3156146179401996E-3</v>
      </c>
      <c r="G138" s="8" t="s">
        <v>416</v>
      </c>
      <c r="H138" s="8">
        <v>0.59667774086378733</v>
      </c>
      <c r="I138" s="8">
        <v>1.3289036544850499E-3</v>
      </c>
      <c r="J138" s="8" t="s">
        <v>416</v>
      </c>
      <c r="K138" s="8" t="s">
        <v>416</v>
      </c>
      <c r="L138" s="8" t="s">
        <v>559</v>
      </c>
      <c r="M138" s="8" t="s">
        <v>416</v>
      </c>
      <c r="N138" s="8">
        <v>3.3222591362126248E-2</v>
      </c>
      <c r="O138" s="8">
        <v>3.3222591362126247E-3</v>
      </c>
      <c r="P138" s="8" t="s">
        <v>578</v>
      </c>
      <c r="Q138" s="8">
        <v>0.14352159468438538</v>
      </c>
      <c r="R138" s="8" t="s">
        <v>416</v>
      </c>
    </row>
    <row r="139" spans="1:18" s="8" customFormat="1" ht="13" x14ac:dyDescent="0.2">
      <c r="A139" s="8" t="s">
        <v>381</v>
      </c>
      <c r="B139" s="10" t="s">
        <v>382</v>
      </c>
      <c r="C139" s="8" t="s">
        <v>579</v>
      </c>
      <c r="D139" s="8" t="s">
        <v>221</v>
      </c>
      <c r="E139" s="9">
        <v>1210</v>
      </c>
      <c r="F139" s="8">
        <v>4.4628099173553717E-2</v>
      </c>
      <c r="G139" s="8" t="s">
        <v>416</v>
      </c>
      <c r="H139" s="8" t="s">
        <v>416</v>
      </c>
      <c r="I139" s="8" t="s">
        <v>416</v>
      </c>
      <c r="J139" s="8" t="s">
        <v>416</v>
      </c>
      <c r="K139" s="8" t="s">
        <v>416</v>
      </c>
      <c r="L139" s="8" t="s">
        <v>580</v>
      </c>
      <c r="M139" s="8">
        <v>4.9586776859504135E-3</v>
      </c>
      <c r="N139" s="8">
        <v>0.36033057851239669</v>
      </c>
      <c r="O139" s="8">
        <v>0.17355371900826447</v>
      </c>
      <c r="P139" s="8">
        <v>0.38264462809917354</v>
      </c>
      <c r="Q139" s="8" t="s">
        <v>416</v>
      </c>
      <c r="R139" s="8" t="s">
        <v>416</v>
      </c>
    </row>
    <row r="140" spans="1:18" s="8" customFormat="1" ht="13" x14ac:dyDescent="0.2">
      <c r="A140" s="8" t="s">
        <v>381</v>
      </c>
      <c r="B140" s="10" t="s">
        <v>382</v>
      </c>
      <c r="C140" s="8" t="s">
        <v>581</v>
      </c>
      <c r="D140" s="8" t="s">
        <v>221</v>
      </c>
      <c r="E140" s="9">
        <v>3545</v>
      </c>
      <c r="F140" s="8">
        <v>6.7700987306064881E-3</v>
      </c>
      <c r="G140" s="8" t="s">
        <v>416</v>
      </c>
      <c r="H140" s="8">
        <v>0.29788434414668546</v>
      </c>
      <c r="I140" s="8" t="s">
        <v>416</v>
      </c>
      <c r="J140" s="8" t="s">
        <v>416</v>
      </c>
      <c r="K140" s="8">
        <v>5.1904090267983073E-2</v>
      </c>
      <c r="L140" s="8" t="s">
        <v>582</v>
      </c>
      <c r="M140" s="8">
        <v>5.0493653032440057E-2</v>
      </c>
      <c r="N140" s="8">
        <v>0.32355430183356843</v>
      </c>
      <c r="O140" s="8">
        <v>0.22961918194640341</v>
      </c>
      <c r="P140" s="8" t="s">
        <v>574</v>
      </c>
      <c r="Q140" s="8" t="s">
        <v>416</v>
      </c>
      <c r="R140" s="8" t="s">
        <v>416</v>
      </c>
    </row>
    <row r="141" spans="1:18" s="8" customFormat="1" ht="13" x14ac:dyDescent="0.2">
      <c r="A141" s="8" t="s">
        <v>381</v>
      </c>
      <c r="B141" s="10" t="s">
        <v>382</v>
      </c>
      <c r="C141" s="8" t="s">
        <v>583</v>
      </c>
      <c r="D141" s="8" t="s">
        <v>221</v>
      </c>
      <c r="E141" s="9">
        <v>1495</v>
      </c>
      <c r="F141" s="8">
        <v>0.17458193979933109</v>
      </c>
      <c r="G141" s="8" t="s">
        <v>416</v>
      </c>
      <c r="H141" s="8" t="s">
        <v>416</v>
      </c>
      <c r="I141" s="8" t="s">
        <v>416</v>
      </c>
      <c r="J141" s="8" t="s">
        <v>416</v>
      </c>
      <c r="K141" s="8" t="s">
        <v>416</v>
      </c>
      <c r="L141" s="8" t="s">
        <v>584</v>
      </c>
      <c r="M141" s="8" t="s">
        <v>416</v>
      </c>
      <c r="N141" s="8">
        <v>0.42608695652173911</v>
      </c>
      <c r="O141" s="8">
        <v>0.10836120401337793</v>
      </c>
      <c r="P141" s="8" t="s">
        <v>585</v>
      </c>
      <c r="Q141" s="8" t="s">
        <v>416</v>
      </c>
      <c r="R141" s="8" t="s">
        <v>416</v>
      </c>
    </row>
    <row r="142" spans="1:18" s="8" customFormat="1" ht="13" x14ac:dyDescent="0.2">
      <c r="A142" s="8" t="s">
        <v>381</v>
      </c>
      <c r="B142" s="10" t="s">
        <v>382</v>
      </c>
      <c r="C142" s="8" t="s">
        <v>532</v>
      </c>
      <c r="D142" s="8" t="s">
        <v>221</v>
      </c>
      <c r="E142" s="9">
        <v>1939</v>
      </c>
      <c r="F142" s="8">
        <v>9.283135636926251E-3</v>
      </c>
      <c r="G142" s="8" t="s">
        <v>416</v>
      </c>
      <c r="H142" s="8">
        <v>1.9597730789066528E-2</v>
      </c>
      <c r="I142" s="8" t="s">
        <v>416</v>
      </c>
      <c r="J142" s="8" t="s">
        <v>416</v>
      </c>
      <c r="K142" s="8">
        <v>7.0654976792160915E-2</v>
      </c>
      <c r="L142" s="8" t="s">
        <v>586</v>
      </c>
      <c r="M142" s="8">
        <v>0.12325941206807632</v>
      </c>
      <c r="N142" s="8">
        <v>0.13047962867457452</v>
      </c>
      <c r="O142" s="8">
        <v>0.13189788550799381</v>
      </c>
      <c r="P142" s="8" t="s">
        <v>587</v>
      </c>
      <c r="Q142" s="8">
        <v>0.23323878287777206</v>
      </c>
      <c r="R142" s="8" t="s">
        <v>416</v>
      </c>
    </row>
    <row r="143" spans="1:18" s="8" customFormat="1" ht="13" x14ac:dyDescent="0.2">
      <c r="A143" s="8" t="s">
        <v>381</v>
      </c>
      <c r="B143" s="10" t="s">
        <v>382</v>
      </c>
      <c r="C143" s="8" t="s">
        <v>533</v>
      </c>
      <c r="D143" s="8" t="s">
        <v>221</v>
      </c>
      <c r="E143" s="9">
        <v>2085</v>
      </c>
      <c r="F143" s="8">
        <v>5.7553956834532375E-3</v>
      </c>
      <c r="G143" s="8" t="s">
        <v>416</v>
      </c>
      <c r="H143" s="8">
        <v>0.30935251798561153</v>
      </c>
      <c r="I143" s="8" t="s">
        <v>416</v>
      </c>
      <c r="J143" s="8" t="s">
        <v>416</v>
      </c>
      <c r="K143" s="8">
        <v>0.1448441247002398</v>
      </c>
      <c r="L143" s="8" t="s">
        <v>580</v>
      </c>
      <c r="M143" s="8">
        <v>0.11798561151079137</v>
      </c>
      <c r="N143" s="8">
        <v>0.31414868105515587</v>
      </c>
      <c r="O143" s="8">
        <v>3.9328537170263786E-2</v>
      </c>
      <c r="P143" s="8" t="s">
        <v>515</v>
      </c>
      <c r="Q143" s="8" t="s">
        <v>416</v>
      </c>
      <c r="R143" s="8" t="s">
        <v>416</v>
      </c>
    </row>
    <row r="144" spans="1:18" s="8" customFormat="1" ht="13" x14ac:dyDescent="0.2">
      <c r="A144" s="8" t="s">
        <v>381</v>
      </c>
      <c r="B144" s="10" t="s">
        <v>383</v>
      </c>
      <c r="C144" s="8" t="s">
        <v>588</v>
      </c>
      <c r="D144" s="8" t="s">
        <v>221</v>
      </c>
      <c r="E144" s="9">
        <v>4060</v>
      </c>
      <c r="F144" s="8">
        <v>0.1667487684729064</v>
      </c>
      <c r="G144" s="8" t="s">
        <v>416</v>
      </c>
      <c r="H144" s="8">
        <v>0.19359605911330049</v>
      </c>
      <c r="I144" s="8" t="s">
        <v>416</v>
      </c>
      <c r="J144" s="33">
        <v>2.463054187192118E-4</v>
      </c>
      <c r="K144" s="8">
        <v>5.9113300492610842E-3</v>
      </c>
      <c r="L144" s="8" t="s">
        <v>556</v>
      </c>
      <c r="M144" s="8">
        <v>9.852216748768473E-3</v>
      </c>
      <c r="N144" s="8">
        <v>0.34778325123152709</v>
      </c>
      <c r="O144" s="8">
        <v>3.8423645320197042E-2</v>
      </c>
      <c r="P144" s="8" t="s">
        <v>589</v>
      </c>
      <c r="Q144" s="8" t="s">
        <v>416</v>
      </c>
      <c r="R144" s="8" t="s">
        <v>416</v>
      </c>
    </row>
    <row r="145" spans="1:18" s="8" customFormat="1" ht="13" x14ac:dyDescent="0.2">
      <c r="A145" s="8" t="s">
        <v>381</v>
      </c>
      <c r="B145" s="10" t="s">
        <v>383</v>
      </c>
      <c r="C145" s="8" t="s">
        <v>590</v>
      </c>
      <c r="D145" s="8" t="s">
        <v>221</v>
      </c>
      <c r="E145" s="9">
        <v>1875</v>
      </c>
      <c r="F145" s="8">
        <v>3.2000000000000002E-3</v>
      </c>
      <c r="G145" s="8" t="s">
        <v>416</v>
      </c>
      <c r="H145" s="8">
        <v>0.60319999999999996</v>
      </c>
      <c r="I145" s="8">
        <v>1.0666666666666667E-3</v>
      </c>
      <c r="J145" s="8" t="s">
        <v>416</v>
      </c>
      <c r="K145" s="8" t="s">
        <v>416</v>
      </c>
      <c r="L145" s="8" t="s">
        <v>426</v>
      </c>
      <c r="M145" s="8">
        <v>1.0666666666666667E-3</v>
      </c>
      <c r="N145" s="8">
        <v>0.15306666666666666</v>
      </c>
      <c r="O145" s="8">
        <v>0.13226666666666667</v>
      </c>
      <c r="P145" s="8" t="s">
        <v>591</v>
      </c>
      <c r="Q145" s="8" t="s">
        <v>416</v>
      </c>
      <c r="R145" s="8" t="s">
        <v>416</v>
      </c>
    </row>
    <row r="146" spans="1:18" s="8" customFormat="1" ht="13" x14ac:dyDescent="0.2">
      <c r="A146" s="8" t="s">
        <v>381</v>
      </c>
      <c r="B146" s="10" t="s">
        <v>383</v>
      </c>
      <c r="C146" s="8" t="s">
        <v>592</v>
      </c>
      <c r="D146" s="8" t="s">
        <v>221</v>
      </c>
      <c r="E146" s="9">
        <v>540</v>
      </c>
      <c r="F146" s="8" t="s">
        <v>416</v>
      </c>
      <c r="G146" s="8" t="s">
        <v>416</v>
      </c>
      <c r="H146" s="8">
        <v>0.52962962962962967</v>
      </c>
      <c r="I146" s="8" t="s">
        <v>416</v>
      </c>
      <c r="J146" s="8">
        <v>0.20555555555555555</v>
      </c>
      <c r="K146" s="8" t="s">
        <v>416</v>
      </c>
      <c r="L146" s="8" t="s">
        <v>593</v>
      </c>
      <c r="M146" s="8" t="s">
        <v>416</v>
      </c>
      <c r="N146" s="8" t="s">
        <v>416</v>
      </c>
      <c r="O146" s="8">
        <v>1.8518518518518519E-3</v>
      </c>
      <c r="P146" s="8" t="s">
        <v>455</v>
      </c>
      <c r="Q146" s="8">
        <v>0.20370370370370369</v>
      </c>
      <c r="R146" s="8" t="s">
        <v>416</v>
      </c>
    </row>
    <row r="147" spans="1:18" s="8" customFormat="1" ht="13" x14ac:dyDescent="0.2">
      <c r="A147" s="8" t="s">
        <v>381</v>
      </c>
      <c r="B147" s="10" t="s">
        <v>383</v>
      </c>
      <c r="C147" s="8" t="s">
        <v>594</v>
      </c>
      <c r="D147" s="8" t="s">
        <v>221</v>
      </c>
      <c r="E147" s="9">
        <v>2813</v>
      </c>
      <c r="F147" s="8">
        <v>7.4297902595094209E-2</v>
      </c>
      <c r="G147" s="8" t="s">
        <v>416</v>
      </c>
      <c r="H147" s="8">
        <v>3.199431212228937E-2</v>
      </c>
      <c r="I147" s="8" t="s">
        <v>416</v>
      </c>
      <c r="J147" s="8" t="s">
        <v>416</v>
      </c>
      <c r="K147" s="8">
        <v>2.8439388553146107E-3</v>
      </c>
      <c r="L147" s="8" t="s">
        <v>595</v>
      </c>
      <c r="M147" s="8">
        <v>3.3060789193032347E-2</v>
      </c>
      <c r="N147" s="8">
        <v>0.40135087095627442</v>
      </c>
      <c r="O147" s="8">
        <v>1.5641663704230358E-2</v>
      </c>
      <c r="P147" s="8" t="s">
        <v>596</v>
      </c>
      <c r="Q147" s="8" t="s">
        <v>416</v>
      </c>
      <c r="R147" s="8" t="s">
        <v>416</v>
      </c>
    </row>
    <row r="148" spans="1:18" s="8" customFormat="1" ht="13" x14ac:dyDescent="0.2">
      <c r="A148" s="8" t="s">
        <v>381</v>
      </c>
      <c r="B148" s="10" t="s">
        <v>383</v>
      </c>
      <c r="C148" s="8" t="s">
        <v>463</v>
      </c>
      <c r="D148" s="8" t="s">
        <v>221</v>
      </c>
      <c r="E148" s="9">
        <v>1361</v>
      </c>
      <c r="F148" s="8">
        <v>2.1307861866274799E-2</v>
      </c>
      <c r="G148" s="8" t="s">
        <v>416</v>
      </c>
      <c r="H148" s="8">
        <v>0.32696546656869946</v>
      </c>
      <c r="I148" s="8" t="s">
        <v>416</v>
      </c>
      <c r="J148" s="8" t="s">
        <v>416</v>
      </c>
      <c r="K148" s="8" t="s">
        <v>416</v>
      </c>
      <c r="L148" s="8" t="s">
        <v>597</v>
      </c>
      <c r="M148" s="8" t="s">
        <v>416</v>
      </c>
      <c r="N148" s="8">
        <v>0.15723732549595884</v>
      </c>
      <c r="O148" s="8">
        <v>2.0573108008817047E-2</v>
      </c>
      <c r="P148" s="8" t="s">
        <v>598</v>
      </c>
      <c r="Q148" s="8" t="s">
        <v>416</v>
      </c>
      <c r="R148" s="8" t="s">
        <v>416</v>
      </c>
    </row>
    <row r="149" spans="1:18" s="8" customFormat="1" ht="13" x14ac:dyDescent="0.2">
      <c r="A149" s="8" t="s">
        <v>381</v>
      </c>
      <c r="B149" s="10" t="s">
        <v>383</v>
      </c>
      <c r="C149" s="8" t="s">
        <v>495</v>
      </c>
      <c r="D149" s="8" t="s">
        <v>221</v>
      </c>
      <c r="E149" s="9">
        <v>1452</v>
      </c>
      <c r="F149" s="8">
        <v>6.8870523415977963E-4</v>
      </c>
      <c r="G149" s="8" t="s">
        <v>416</v>
      </c>
      <c r="H149" s="8">
        <v>8.9531680440771352E-2</v>
      </c>
      <c r="I149" s="8">
        <v>2.0661157024793389E-3</v>
      </c>
      <c r="J149" s="8" t="s">
        <v>416</v>
      </c>
      <c r="K149" s="8" t="s">
        <v>416</v>
      </c>
      <c r="L149" s="8" t="s">
        <v>468</v>
      </c>
      <c r="M149" s="8" t="s">
        <v>416</v>
      </c>
      <c r="N149" s="8">
        <v>4.8209366391184574E-3</v>
      </c>
      <c r="O149" s="8">
        <v>3.4435261707988982E-3</v>
      </c>
      <c r="P149" s="8" t="s">
        <v>599</v>
      </c>
      <c r="Q149" s="8">
        <v>0.65702479338842978</v>
      </c>
      <c r="R149" s="8" t="s">
        <v>416</v>
      </c>
    </row>
    <row r="150" spans="1:18" s="8" customFormat="1" ht="13" x14ac:dyDescent="0.2">
      <c r="A150" s="8" t="s">
        <v>381</v>
      </c>
      <c r="B150" s="10" t="s">
        <v>383</v>
      </c>
      <c r="C150" s="9" t="s">
        <v>600</v>
      </c>
      <c r="D150" s="9" t="s">
        <v>221</v>
      </c>
      <c r="E150" s="9">
        <v>1216</v>
      </c>
      <c r="F150" s="8" t="s">
        <v>416</v>
      </c>
      <c r="G150" s="8" t="s">
        <v>416</v>
      </c>
      <c r="H150" s="8">
        <v>0.21052631578947367</v>
      </c>
      <c r="I150" s="8" t="s">
        <v>416</v>
      </c>
      <c r="J150" s="8" t="s">
        <v>416</v>
      </c>
      <c r="K150" s="8" t="s">
        <v>416</v>
      </c>
      <c r="L150" s="8" t="s">
        <v>601</v>
      </c>
      <c r="M150" s="8" t="s">
        <v>416</v>
      </c>
      <c r="N150" s="8">
        <v>6.5789473684210523E-3</v>
      </c>
      <c r="O150" s="8">
        <v>6.5789473684210523E-3</v>
      </c>
      <c r="P150" s="8" t="s">
        <v>602</v>
      </c>
      <c r="Q150" s="8">
        <v>0.54523026315789469</v>
      </c>
      <c r="R150" s="8" t="s">
        <v>416</v>
      </c>
    </row>
    <row r="151" spans="1:18" s="8" customFormat="1" ht="13" x14ac:dyDescent="0.2">
      <c r="A151" s="8" t="s">
        <v>381</v>
      </c>
      <c r="B151" s="10" t="s">
        <v>383</v>
      </c>
      <c r="C151" s="8" t="s">
        <v>603</v>
      </c>
      <c r="D151" s="8" t="s">
        <v>221</v>
      </c>
      <c r="E151" s="9">
        <v>1222</v>
      </c>
      <c r="F151" s="8">
        <v>1.6366612111292963E-3</v>
      </c>
      <c r="G151" s="8" t="s">
        <v>416</v>
      </c>
      <c r="H151" s="8">
        <v>0.43617021276595747</v>
      </c>
      <c r="I151" s="8" t="s">
        <v>416</v>
      </c>
      <c r="J151" s="8" t="s">
        <v>416</v>
      </c>
      <c r="K151" s="8" t="s">
        <v>416</v>
      </c>
      <c r="L151" s="8" t="s">
        <v>604</v>
      </c>
      <c r="M151" s="8" t="s">
        <v>416</v>
      </c>
      <c r="N151" s="8">
        <v>4.0916530278232409E-3</v>
      </c>
      <c r="O151" s="8">
        <v>0.10474631751227496</v>
      </c>
      <c r="P151" s="8" t="s">
        <v>605</v>
      </c>
      <c r="Q151" s="8">
        <v>0.24631751227495907</v>
      </c>
      <c r="R151" s="8" t="s">
        <v>416</v>
      </c>
    </row>
    <row r="152" spans="1:18" s="8" customFormat="1" ht="13" x14ac:dyDescent="0.2">
      <c r="A152" s="8" t="s">
        <v>381</v>
      </c>
      <c r="B152" s="10" t="s">
        <v>383</v>
      </c>
      <c r="C152" s="8" t="s">
        <v>606</v>
      </c>
      <c r="D152" s="8" t="s">
        <v>221</v>
      </c>
      <c r="E152" s="9">
        <v>2131</v>
      </c>
      <c r="F152" s="8">
        <v>2.346316283435007E-3</v>
      </c>
      <c r="G152" s="8">
        <v>8.9160018770530272E-3</v>
      </c>
      <c r="H152" s="8">
        <v>0.70342562177381507</v>
      </c>
      <c r="I152" s="8">
        <v>1.0793054903801032E-2</v>
      </c>
      <c r="J152" s="8" t="s">
        <v>416</v>
      </c>
      <c r="K152" s="8">
        <v>5.6311590802440173E-3</v>
      </c>
      <c r="L152" s="8" t="s">
        <v>607</v>
      </c>
      <c r="M152" s="8">
        <v>2.2055373064289067E-2</v>
      </c>
      <c r="N152" s="8">
        <v>0.12247770999530737</v>
      </c>
      <c r="O152" s="8" t="s">
        <v>416</v>
      </c>
      <c r="P152" s="8" t="s">
        <v>608</v>
      </c>
      <c r="Q152" s="8">
        <v>9.4321914594087286E-2</v>
      </c>
      <c r="R152" s="8" t="s">
        <v>416</v>
      </c>
    </row>
    <row r="153" spans="1:18" s="8" customFormat="1" ht="13" x14ac:dyDescent="0.2">
      <c r="A153" s="8" t="s">
        <v>381</v>
      </c>
      <c r="B153" s="10" t="s">
        <v>383</v>
      </c>
      <c r="C153" s="8" t="s">
        <v>609</v>
      </c>
      <c r="D153" s="8" t="s">
        <v>221</v>
      </c>
      <c r="E153" s="9">
        <v>2896</v>
      </c>
      <c r="F153" s="8">
        <v>6.2154696132596682E-3</v>
      </c>
      <c r="G153" s="8" t="s">
        <v>416</v>
      </c>
      <c r="H153" s="8">
        <v>0.42299723756906077</v>
      </c>
      <c r="I153" s="8" t="s">
        <v>416</v>
      </c>
      <c r="J153" s="8">
        <v>3.453038674033149E-4</v>
      </c>
      <c r="K153" s="8">
        <v>3.453038674033149E-4</v>
      </c>
      <c r="L153" s="8" t="s">
        <v>471</v>
      </c>
      <c r="M153" s="8">
        <v>2.0718232044198894E-3</v>
      </c>
      <c r="N153" s="8">
        <v>0.24827348066298344</v>
      </c>
      <c r="O153" s="8">
        <v>0.26312154696132595</v>
      </c>
      <c r="P153" s="8" t="s">
        <v>474</v>
      </c>
      <c r="Q153" s="8" t="s">
        <v>416</v>
      </c>
      <c r="R153" s="8" t="s">
        <v>416</v>
      </c>
    </row>
    <row r="154" spans="1:18" s="8" customFormat="1" ht="13" x14ac:dyDescent="0.2">
      <c r="A154" s="8" t="s">
        <v>381</v>
      </c>
      <c r="B154" s="10" t="s">
        <v>383</v>
      </c>
      <c r="C154" s="8" t="s">
        <v>610</v>
      </c>
      <c r="D154" s="8" t="s">
        <v>221</v>
      </c>
      <c r="E154" s="9">
        <v>1311</v>
      </c>
      <c r="F154" s="8">
        <v>8.3905415713196027E-2</v>
      </c>
      <c r="G154" s="8" t="s">
        <v>416</v>
      </c>
      <c r="H154" s="8">
        <v>7.6277650648360028E-3</v>
      </c>
      <c r="I154" s="8" t="s">
        <v>416</v>
      </c>
      <c r="J154" s="8" t="s">
        <v>416</v>
      </c>
      <c r="K154" s="8" t="s">
        <v>416</v>
      </c>
      <c r="L154" s="8" t="s">
        <v>611</v>
      </c>
      <c r="M154" s="8">
        <v>3.8138825324180014E-3</v>
      </c>
      <c r="N154" s="8">
        <v>0.35011441647597258</v>
      </c>
      <c r="O154" s="8">
        <v>1.8306636155606407E-2</v>
      </c>
      <c r="P154" s="8" t="s">
        <v>612</v>
      </c>
      <c r="Q154" s="8" t="s">
        <v>416</v>
      </c>
      <c r="R154" s="8" t="s">
        <v>416</v>
      </c>
    </row>
    <row r="155" spans="1:18" s="8" customFormat="1" ht="13" x14ac:dyDescent="0.2">
      <c r="A155" s="8" t="s">
        <v>381</v>
      </c>
      <c r="B155" s="10" t="s">
        <v>383</v>
      </c>
      <c r="C155" s="8" t="s">
        <v>613</v>
      </c>
      <c r="D155" s="8" t="s">
        <v>221</v>
      </c>
      <c r="E155" s="9">
        <v>580</v>
      </c>
      <c r="F155" s="8">
        <v>0.19482758620689655</v>
      </c>
      <c r="G155" s="8" t="s">
        <v>416</v>
      </c>
      <c r="H155" s="8" t="s">
        <v>416</v>
      </c>
      <c r="I155" s="8" t="s">
        <v>416</v>
      </c>
      <c r="J155" s="8" t="s">
        <v>416</v>
      </c>
      <c r="K155" s="8" t="s">
        <v>416</v>
      </c>
      <c r="L155" s="8" t="s">
        <v>486</v>
      </c>
      <c r="M155" s="8" t="s">
        <v>416</v>
      </c>
      <c r="N155" s="8">
        <v>0.50862068965517238</v>
      </c>
      <c r="O155" s="8">
        <v>0.12068965517241378</v>
      </c>
      <c r="P155" s="8" t="s">
        <v>527</v>
      </c>
      <c r="Q155" s="8" t="s">
        <v>416</v>
      </c>
      <c r="R155" s="8" t="s">
        <v>416</v>
      </c>
    </row>
    <row r="156" spans="1:18" s="8" customFormat="1" ht="13" x14ac:dyDescent="0.2">
      <c r="A156" s="8" t="s">
        <v>381</v>
      </c>
      <c r="B156" s="10" t="s">
        <v>383</v>
      </c>
      <c r="C156" s="8" t="s">
        <v>614</v>
      </c>
      <c r="D156" s="8" t="s">
        <v>221</v>
      </c>
      <c r="E156" s="9">
        <v>1397</v>
      </c>
      <c r="F156" s="8">
        <v>0.14030064423765212</v>
      </c>
      <c r="G156" s="8" t="s">
        <v>416</v>
      </c>
      <c r="H156" s="8" t="s">
        <v>416</v>
      </c>
      <c r="I156" s="8">
        <v>9.591982820329277E-2</v>
      </c>
      <c r="J156" s="8" t="s">
        <v>416</v>
      </c>
      <c r="K156" s="8" t="s">
        <v>416</v>
      </c>
      <c r="L156" s="8" t="s">
        <v>460</v>
      </c>
      <c r="M156" s="8">
        <v>2.8632784538296348E-3</v>
      </c>
      <c r="N156" s="8">
        <v>0.3772369362920544</v>
      </c>
      <c r="O156" s="8">
        <v>7.3013600572655685E-2</v>
      </c>
      <c r="P156" s="8" t="s">
        <v>615</v>
      </c>
      <c r="Q156" s="8">
        <v>0.13027916964924838</v>
      </c>
      <c r="R156" s="8" t="s">
        <v>416</v>
      </c>
    </row>
    <row r="157" spans="1:18" s="8" customFormat="1" ht="13" x14ac:dyDescent="0.2">
      <c r="A157" s="8" t="s">
        <v>381</v>
      </c>
      <c r="B157" s="10" t="s">
        <v>383</v>
      </c>
      <c r="C157" s="8" t="s">
        <v>532</v>
      </c>
      <c r="D157" s="8" t="s">
        <v>221</v>
      </c>
      <c r="E157" s="9">
        <v>5798</v>
      </c>
      <c r="F157" s="8">
        <v>3.3287340462228351E-2</v>
      </c>
      <c r="G157" s="8" t="s">
        <v>416</v>
      </c>
      <c r="H157" s="8">
        <v>5.1741979993101071E-3</v>
      </c>
      <c r="I157" s="8" t="s">
        <v>416</v>
      </c>
      <c r="J157" s="8" t="s">
        <v>416</v>
      </c>
      <c r="K157" s="8">
        <v>4.1048637461193513E-2</v>
      </c>
      <c r="L157" s="8" t="s">
        <v>616</v>
      </c>
      <c r="M157" s="8">
        <v>0.13056226284925837</v>
      </c>
      <c r="N157" s="8">
        <v>0.39755087961365987</v>
      </c>
      <c r="O157" s="8">
        <v>6.0365643325284582E-3</v>
      </c>
      <c r="P157" s="8" t="s">
        <v>617</v>
      </c>
      <c r="Q157" s="8">
        <v>0.20093135563987582</v>
      </c>
      <c r="R157" s="8" t="s">
        <v>416</v>
      </c>
    </row>
    <row r="158" spans="1:18" s="8" customFormat="1" ht="13" x14ac:dyDescent="0.2">
      <c r="A158" s="8" t="s">
        <v>381</v>
      </c>
      <c r="B158" s="10" t="s">
        <v>383</v>
      </c>
      <c r="C158" s="8" t="s">
        <v>618</v>
      </c>
      <c r="D158" s="8" t="s">
        <v>221</v>
      </c>
      <c r="E158" s="9">
        <v>443</v>
      </c>
      <c r="F158" s="8">
        <v>4.5146726862302479E-3</v>
      </c>
      <c r="G158" s="8" t="s">
        <v>416</v>
      </c>
      <c r="H158" s="8">
        <v>6.5462753950338598E-2</v>
      </c>
      <c r="I158" s="8" t="s">
        <v>416</v>
      </c>
      <c r="J158" s="8" t="s">
        <v>416</v>
      </c>
      <c r="K158" s="8" t="s">
        <v>416</v>
      </c>
      <c r="L158" s="8" t="s">
        <v>587</v>
      </c>
      <c r="M158" s="8" t="s">
        <v>416</v>
      </c>
      <c r="N158" s="8">
        <v>0.24604966139954854</v>
      </c>
      <c r="O158" s="8">
        <v>2.0316027088036117E-2</v>
      </c>
      <c r="P158" s="8" t="s">
        <v>619</v>
      </c>
      <c r="Q158" s="8">
        <v>0.26862302483069977</v>
      </c>
      <c r="R158" s="8" t="s">
        <v>416</v>
      </c>
    </row>
    <row r="159" spans="1:18" s="8" customFormat="1" ht="13" x14ac:dyDescent="0.2">
      <c r="A159" s="8" t="s">
        <v>381</v>
      </c>
      <c r="B159" s="10" t="s">
        <v>383</v>
      </c>
      <c r="C159" s="8" t="s">
        <v>620</v>
      </c>
      <c r="D159" s="8" t="s">
        <v>221</v>
      </c>
      <c r="E159" s="9">
        <v>444</v>
      </c>
      <c r="F159" s="8" t="s">
        <v>416</v>
      </c>
      <c r="G159" s="8" t="s">
        <v>416</v>
      </c>
      <c r="H159" s="8">
        <v>0.46621621621621623</v>
      </c>
      <c r="I159" s="8" t="s">
        <v>416</v>
      </c>
      <c r="J159" s="8" t="s">
        <v>416</v>
      </c>
      <c r="K159" s="8" t="s">
        <v>416</v>
      </c>
      <c r="L159" s="8" t="s">
        <v>455</v>
      </c>
      <c r="M159" s="8" t="s">
        <v>416</v>
      </c>
      <c r="N159" s="8">
        <v>1.1261261261261261E-2</v>
      </c>
      <c r="O159" s="8">
        <v>0.43243243243243246</v>
      </c>
      <c r="P159" s="8" t="s">
        <v>471</v>
      </c>
      <c r="Q159" s="8" t="s">
        <v>416</v>
      </c>
      <c r="R159" s="8" t="s">
        <v>416</v>
      </c>
    </row>
    <row r="160" spans="1:18" s="8" customFormat="1" ht="13" x14ac:dyDescent="0.2">
      <c r="A160" s="8" t="s">
        <v>381</v>
      </c>
      <c r="B160" s="10" t="s">
        <v>383</v>
      </c>
      <c r="C160" s="8" t="s">
        <v>469</v>
      </c>
      <c r="D160" s="8" t="s">
        <v>221</v>
      </c>
      <c r="E160" s="9">
        <v>1518</v>
      </c>
      <c r="F160" s="8">
        <v>9.22266139657444E-3</v>
      </c>
      <c r="G160" s="8" t="s">
        <v>416</v>
      </c>
      <c r="H160" s="8">
        <v>0.46706192358366272</v>
      </c>
      <c r="I160" s="8" t="s">
        <v>416</v>
      </c>
      <c r="J160" s="8" t="s">
        <v>416</v>
      </c>
      <c r="K160" s="8">
        <v>1.3175230566534915E-3</v>
      </c>
      <c r="L160" s="8" t="s">
        <v>576</v>
      </c>
      <c r="M160" s="8">
        <v>3.2938076416337285E-3</v>
      </c>
      <c r="N160" s="8">
        <v>0.36363636363636365</v>
      </c>
      <c r="O160" s="8">
        <v>0.10276679841897234</v>
      </c>
      <c r="P160" s="8" t="s">
        <v>474</v>
      </c>
      <c r="Q160" s="8" t="s">
        <v>416</v>
      </c>
      <c r="R160" s="8" t="s">
        <v>416</v>
      </c>
    </row>
    <row r="161" spans="1:22" s="8" customFormat="1" ht="13" x14ac:dyDescent="0.2">
      <c r="A161" s="8" t="s">
        <v>381</v>
      </c>
      <c r="B161" s="10" t="s">
        <v>383</v>
      </c>
      <c r="C161" s="8" t="s">
        <v>621</v>
      </c>
      <c r="D161" s="8" t="s">
        <v>221</v>
      </c>
      <c r="E161" s="9">
        <v>1249</v>
      </c>
      <c r="F161" s="8">
        <v>4.0032025620496394E-3</v>
      </c>
      <c r="G161" s="8" t="s">
        <v>416</v>
      </c>
      <c r="H161" s="8">
        <v>0.2177742193755004</v>
      </c>
      <c r="I161" s="8" t="s">
        <v>416</v>
      </c>
      <c r="J161" s="8" t="s">
        <v>416</v>
      </c>
      <c r="K161" s="8" t="s">
        <v>416</v>
      </c>
      <c r="L161" s="8" t="s">
        <v>607</v>
      </c>
      <c r="M161" s="8" t="s">
        <v>416</v>
      </c>
      <c r="N161" s="8">
        <v>0.35628502802241796</v>
      </c>
      <c r="O161" s="8">
        <v>0.39071257005604487</v>
      </c>
      <c r="P161" s="8" t="s">
        <v>482</v>
      </c>
      <c r="Q161" s="8" t="s">
        <v>416</v>
      </c>
      <c r="R161" s="8" t="s">
        <v>416</v>
      </c>
    </row>
    <row r="162" spans="1:22" s="8" customFormat="1" ht="13" x14ac:dyDescent="0.2">
      <c r="A162" s="8" t="s">
        <v>381</v>
      </c>
      <c r="B162" s="10" t="s">
        <v>383</v>
      </c>
      <c r="C162" s="8" t="s">
        <v>473</v>
      </c>
      <c r="D162" s="8" t="s">
        <v>221</v>
      </c>
      <c r="E162" s="9">
        <v>1489</v>
      </c>
      <c r="F162" s="8">
        <v>6.7159167226326397E-4</v>
      </c>
      <c r="G162" s="8" t="s">
        <v>416</v>
      </c>
      <c r="H162" s="8" t="s">
        <v>416</v>
      </c>
      <c r="I162" s="8" t="s">
        <v>416</v>
      </c>
      <c r="J162" s="8" t="s">
        <v>416</v>
      </c>
      <c r="K162" s="8">
        <v>4.0295500335795834E-3</v>
      </c>
      <c r="L162" s="8" t="s">
        <v>518</v>
      </c>
      <c r="M162" s="8">
        <v>3.9623908663532575E-2</v>
      </c>
      <c r="N162" s="8">
        <v>0.66756212222968436</v>
      </c>
      <c r="O162" s="8">
        <v>1.3431833445265279E-3</v>
      </c>
      <c r="P162" s="8" t="s">
        <v>622</v>
      </c>
      <c r="Q162" s="8" t="s">
        <v>416</v>
      </c>
      <c r="R162" s="8" t="s">
        <v>416</v>
      </c>
    </row>
    <row r="168" spans="1:22" x14ac:dyDescent="0.2">
      <c r="A168" s="39" t="s">
        <v>414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</row>
    <row r="169" spans="1:22" s="8" customFormat="1" ht="13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</row>
    <row r="170" spans="1:22" s="8" customFormat="1" ht="19" customHeight="1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</row>
    <row r="172" spans="1:22" x14ac:dyDescent="0.2">
      <c r="A172" s="5" t="s">
        <v>392</v>
      </c>
    </row>
    <row r="173" spans="1:22" s="13" customFormat="1" thickBot="1" x14ac:dyDescent="0.25">
      <c r="A173" s="17" t="s">
        <v>373</v>
      </c>
      <c r="B173" s="17" t="s">
        <v>374</v>
      </c>
      <c r="C173" s="13" t="s">
        <v>407</v>
      </c>
      <c r="D173" s="17" t="s">
        <v>375</v>
      </c>
      <c r="E173" s="17" t="s">
        <v>406</v>
      </c>
      <c r="F173" s="19" t="s">
        <v>390</v>
      </c>
      <c r="G173" s="20" t="s">
        <v>10</v>
      </c>
      <c r="H173" s="13" t="s">
        <v>11</v>
      </c>
      <c r="I173" s="13" t="s">
        <v>386</v>
      </c>
      <c r="J173" s="20" t="s">
        <v>387</v>
      </c>
      <c r="K173" s="20" t="s">
        <v>391</v>
      </c>
      <c r="L173" s="20" t="s">
        <v>18</v>
      </c>
      <c r="M173" s="20" t="s">
        <v>19</v>
      </c>
      <c r="N173" s="20" t="s">
        <v>20</v>
      </c>
      <c r="O173" s="20" t="s">
        <v>388</v>
      </c>
      <c r="P173" s="20" t="s">
        <v>389</v>
      </c>
      <c r="Q173" s="20" t="s">
        <v>23</v>
      </c>
      <c r="R173" s="20" t="s">
        <v>24</v>
      </c>
      <c r="S173" s="20" t="s">
        <v>370</v>
      </c>
      <c r="T173" s="20" t="s">
        <v>371</v>
      </c>
      <c r="U173" s="17" t="s">
        <v>384</v>
      </c>
      <c r="V173" s="13" t="s">
        <v>394</v>
      </c>
    </row>
    <row r="174" spans="1:22" s="8" customFormat="1" ht="13" x14ac:dyDescent="0.2">
      <c r="A174" s="8" t="s">
        <v>376</v>
      </c>
      <c r="B174" s="10" t="s">
        <v>379</v>
      </c>
      <c r="C174" s="8" t="s">
        <v>623</v>
      </c>
      <c r="D174" s="8" t="s">
        <v>624</v>
      </c>
      <c r="E174" s="8" t="s">
        <v>221</v>
      </c>
      <c r="F174" s="9">
        <v>1406</v>
      </c>
      <c r="G174" s="8">
        <v>0.72261735419630158</v>
      </c>
      <c r="H174" s="8" t="s">
        <v>416</v>
      </c>
      <c r="I174" s="8" t="s">
        <v>416</v>
      </c>
      <c r="J174" s="8" t="s">
        <v>625</v>
      </c>
      <c r="K174" s="8" t="s">
        <v>416</v>
      </c>
      <c r="L174" s="8" t="s">
        <v>416</v>
      </c>
      <c r="M174" s="8" t="s">
        <v>416</v>
      </c>
      <c r="N174" s="34" t="s">
        <v>408</v>
      </c>
      <c r="O174" s="8">
        <v>6.4011379800853483E-3</v>
      </c>
      <c r="P174" s="8" t="s">
        <v>416</v>
      </c>
      <c r="Q174" s="8" t="s">
        <v>626</v>
      </c>
      <c r="R174" s="8" t="s">
        <v>416</v>
      </c>
      <c r="S174" s="8" t="s">
        <v>416</v>
      </c>
      <c r="T174" s="8" t="s">
        <v>416</v>
      </c>
      <c r="U174" s="8">
        <v>0.92460881934566141</v>
      </c>
      <c r="V174" s="8">
        <v>6.4011379800853483E-3</v>
      </c>
    </row>
    <row r="175" spans="1:22" s="8" customFormat="1" ht="13" x14ac:dyDescent="0.2">
      <c r="A175" s="8" t="s">
        <v>376</v>
      </c>
      <c r="B175" s="8" t="s">
        <v>380</v>
      </c>
      <c r="C175" s="8" t="s">
        <v>627</v>
      </c>
      <c r="D175" s="8" t="s">
        <v>610</v>
      </c>
      <c r="E175" s="8" t="s">
        <v>259</v>
      </c>
      <c r="F175" s="9">
        <v>1453</v>
      </c>
      <c r="G175" s="8">
        <v>2.8905712319339298E-2</v>
      </c>
      <c r="H175" s="8" t="s">
        <v>416</v>
      </c>
      <c r="I175" s="8" t="s">
        <v>416</v>
      </c>
      <c r="J175" s="8" t="s">
        <v>534</v>
      </c>
      <c r="K175" s="8" t="s">
        <v>416</v>
      </c>
      <c r="L175" s="8" t="s">
        <v>416</v>
      </c>
      <c r="M175" s="8" t="s">
        <v>416</v>
      </c>
      <c r="N175" s="8" t="s">
        <v>416</v>
      </c>
      <c r="O175" s="8">
        <v>4.1293874741913286E-3</v>
      </c>
      <c r="P175" s="8" t="s">
        <v>416</v>
      </c>
      <c r="Q175" s="8" t="s">
        <v>628</v>
      </c>
      <c r="R175" s="8" t="s">
        <v>416</v>
      </c>
      <c r="S175" s="8" t="s">
        <v>416</v>
      </c>
      <c r="T175" s="8" t="s">
        <v>416</v>
      </c>
      <c r="U175" s="8">
        <v>0.95182381280110118</v>
      </c>
      <c r="V175" s="8">
        <v>4.1293874741913286E-3</v>
      </c>
    </row>
    <row r="176" spans="1:22" s="8" customFormat="1" ht="13" x14ac:dyDescent="0.2">
      <c r="A176" s="8" t="s">
        <v>376</v>
      </c>
      <c r="B176" s="8" t="s">
        <v>380</v>
      </c>
      <c r="C176" s="8" t="s">
        <v>627</v>
      </c>
      <c r="D176" s="8" t="s">
        <v>629</v>
      </c>
      <c r="E176" s="8" t="s">
        <v>249</v>
      </c>
      <c r="F176" s="9">
        <v>494</v>
      </c>
      <c r="G176" s="8" t="s">
        <v>416</v>
      </c>
      <c r="H176" s="8" t="s">
        <v>416</v>
      </c>
      <c r="I176" s="8" t="s">
        <v>416</v>
      </c>
      <c r="J176" s="8" t="s">
        <v>416</v>
      </c>
      <c r="K176" s="8" t="s">
        <v>416</v>
      </c>
      <c r="L176" s="8" t="s">
        <v>416</v>
      </c>
      <c r="M176" s="8">
        <v>2.0242914979757085E-3</v>
      </c>
      <c r="N176" s="8" t="s">
        <v>416</v>
      </c>
      <c r="O176" s="8">
        <v>0.99797570850202422</v>
      </c>
      <c r="P176" s="8" t="s">
        <v>416</v>
      </c>
      <c r="Q176" s="8" t="s">
        <v>416</v>
      </c>
      <c r="R176" s="8" t="s">
        <v>416</v>
      </c>
      <c r="S176" s="8" t="s">
        <v>416</v>
      </c>
      <c r="T176" s="8" t="s">
        <v>416</v>
      </c>
      <c r="U176" s="8" t="s">
        <v>416</v>
      </c>
      <c r="V176" s="8">
        <v>0.99999999999999989</v>
      </c>
    </row>
    <row r="177" spans="1:22" s="8" customFormat="1" ht="13" x14ac:dyDescent="0.2">
      <c r="A177" s="8" t="s">
        <v>376</v>
      </c>
      <c r="B177" s="10" t="s">
        <v>380</v>
      </c>
      <c r="C177" s="8" t="s">
        <v>627</v>
      </c>
      <c r="D177" s="8" t="s">
        <v>630</v>
      </c>
      <c r="E177" s="8" t="s">
        <v>221</v>
      </c>
      <c r="F177" s="9">
        <v>1273</v>
      </c>
      <c r="G177" s="8">
        <v>0.7211311861743912</v>
      </c>
      <c r="H177" s="8" t="s">
        <v>416</v>
      </c>
      <c r="I177" s="8" t="s">
        <v>416</v>
      </c>
      <c r="J177" s="8">
        <v>9.4265514532600164E-3</v>
      </c>
      <c r="K177" s="8" t="s">
        <v>416</v>
      </c>
      <c r="L177" s="8" t="s">
        <v>416</v>
      </c>
      <c r="M177" s="8" t="s">
        <v>416</v>
      </c>
      <c r="N177" s="8" t="s">
        <v>631</v>
      </c>
      <c r="O177" s="8" t="s">
        <v>416</v>
      </c>
      <c r="P177" s="8">
        <v>1.5710919088766694E-3</v>
      </c>
      <c r="Q177" s="8" t="s">
        <v>632</v>
      </c>
      <c r="R177" s="8" t="s">
        <v>416</v>
      </c>
      <c r="S177" s="8" t="s">
        <v>416</v>
      </c>
      <c r="T177" s="8" t="s">
        <v>416</v>
      </c>
      <c r="U177" s="8">
        <v>0.97564807541241172</v>
      </c>
      <c r="V177" s="8" t="s">
        <v>416</v>
      </c>
    </row>
    <row r="178" spans="1:22" s="8" customFormat="1" ht="13" x14ac:dyDescent="0.2">
      <c r="A178" s="8" t="s">
        <v>376</v>
      </c>
      <c r="B178" s="10" t="s">
        <v>380</v>
      </c>
      <c r="C178" s="8" t="s">
        <v>627</v>
      </c>
      <c r="D178" s="8" t="s">
        <v>633</v>
      </c>
      <c r="E178" s="8" t="s">
        <v>221</v>
      </c>
      <c r="F178" s="9">
        <v>1253</v>
      </c>
      <c r="G178" s="8">
        <v>0.4046288906624102</v>
      </c>
      <c r="H178" s="8" t="s">
        <v>416</v>
      </c>
      <c r="I178" s="8" t="s">
        <v>416</v>
      </c>
      <c r="J178" s="8">
        <v>0.14924181963288108</v>
      </c>
      <c r="K178" s="8" t="s">
        <v>416</v>
      </c>
      <c r="L178" s="8" t="s">
        <v>416</v>
      </c>
      <c r="M178" s="8" t="s">
        <v>416</v>
      </c>
      <c r="N178" s="8" t="s">
        <v>631</v>
      </c>
      <c r="O178" s="8" t="s">
        <v>416</v>
      </c>
      <c r="P178" s="8" t="s">
        <v>416</v>
      </c>
      <c r="Q178" s="8" t="s">
        <v>634</v>
      </c>
      <c r="R178" s="8" t="s">
        <v>416</v>
      </c>
      <c r="S178" s="8" t="s">
        <v>416</v>
      </c>
      <c r="T178" s="8" t="s">
        <v>416</v>
      </c>
      <c r="U178" s="8">
        <v>0.85075818036711892</v>
      </c>
      <c r="V178" s="8" t="s">
        <v>416</v>
      </c>
    </row>
    <row r="179" spans="1:22" s="8" customFormat="1" ht="13" x14ac:dyDescent="0.2">
      <c r="A179" s="8" t="s">
        <v>376</v>
      </c>
      <c r="B179" s="10" t="s">
        <v>380</v>
      </c>
      <c r="C179" s="8" t="s">
        <v>627</v>
      </c>
      <c r="D179" s="8" t="s">
        <v>618</v>
      </c>
      <c r="E179" s="8" t="s">
        <v>259</v>
      </c>
      <c r="F179" s="9">
        <v>456</v>
      </c>
      <c r="G179" s="8">
        <v>0.43640350877192985</v>
      </c>
      <c r="H179" s="8" t="s">
        <v>416</v>
      </c>
      <c r="I179" s="8" t="s">
        <v>416</v>
      </c>
      <c r="J179" s="8" t="s">
        <v>584</v>
      </c>
      <c r="K179" s="8" t="s">
        <v>416</v>
      </c>
      <c r="L179" s="8" t="s">
        <v>416</v>
      </c>
      <c r="M179" s="8" t="s">
        <v>416</v>
      </c>
      <c r="N179" s="8" t="s">
        <v>416</v>
      </c>
      <c r="O179" s="8">
        <v>5.701754385964912E-2</v>
      </c>
      <c r="P179" s="8" t="s">
        <v>416</v>
      </c>
      <c r="Q179" s="8" t="s">
        <v>635</v>
      </c>
      <c r="R179" s="8" t="s">
        <v>416</v>
      </c>
      <c r="S179" s="8" t="s">
        <v>416</v>
      </c>
      <c r="T179" s="8" t="s">
        <v>416</v>
      </c>
      <c r="U179" s="8">
        <v>0.88377192982456143</v>
      </c>
      <c r="V179" s="8">
        <v>5.701754385964912E-2</v>
      </c>
    </row>
    <row r="180" spans="1:22" s="8" customFormat="1" ht="13" x14ac:dyDescent="0.2">
      <c r="A180" s="8" t="s">
        <v>376</v>
      </c>
      <c r="B180" s="10" t="s">
        <v>380</v>
      </c>
      <c r="C180" s="8" t="s">
        <v>627</v>
      </c>
      <c r="D180" s="8" t="s">
        <v>467</v>
      </c>
      <c r="E180" s="8" t="s">
        <v>219</v>
      </c>
      <c r="F180" s="9">
        <v>1360</v>
      </c>
      <c r="G180" s="8">
        <v>0.74044117647058827</v>
      </c>
      <c r="H180" s="8" t="s">
        <v>416</v>
      </c>
      <c r="I180" s="8" t="s">
        <v>416</v>
      </c>
      <c r="J180" s="8" t="s">
        <v>636</v>
      </c>
      <c r="K180" s="8" t="s">
        <v>416</v>
      </c>
      <c r="L180" s="8" t="s">
        <v>416</v>
      </c>
      <c r="M180" s="8">
        <v>2.9411764705882353E-3</v>
      </c>
      <c r="N180" s="8" t="s">
        <v>416</v>
      </c>
      <c r="O180" s="8">
        <v>2.0588235294117647E-2</v>
      </c>
      <c r="P180" s="8" t="s">
        <v>416</v>
      </c>
      <c r="Q180" s="8" t="s">
        <v>608</v>
      </c>
      <c r="R180" s="8" t="s">
        <v>416</v>
      </c>
      <c r="S180" s="8" t="s">
        <v>416</v>
      </c>
      <c r="T180" s="8" t="s">
        <v>416</v>
      </c>
      <c r="U180" s="8">
        <v>0.75661764705882362</v>
      </c>
      <c r="V180" s="8">
        <v>2.3529411764705882E-2</v>
      </c>
    </row>
    <row r="181" spans="1:22" s="8" customFormat="1" ht="13" x14ac:dyDescent="0.2">
      <c r="A181" s="8" t="s">
        <v>376</v>
      </c>
      <c r="B181" s="8" t="s">
        <v>380</v>
      </c>
      <c r="C181" s="8" t="s">
        <v>627</v>
      </c>
      <c r="D181" s="8" t="s">
        <v>637</v>
      </c>
      <c r="E181" s="8" t="s">
        <v>219</v>
      </c>
      <c r="F181" s="9">
        <v>588</v>
      </c>
      <c r="G181" s="8">
        <v>0.94897959183673475</v>
      </c>
      <c r="H181" s="8" t="s">
        <v>416</v>
      </c>
      <c r="I181" s="8" t="s">
        <v>416</v>
      </c>
      <c r="J181" s="8" t="s">
        <v>416</v>
      </c>
      <c r="K181" s="8" t="s">
        <v>416</v>
      </c>
      <c r="L181" s="8" t="s">
        <v>416</v>
      </c>
      <c r="M181" s="8" t="s">
        <v>416</v>
      </c>
      <c r="N181" s="8" t="s">
        <v>416</v>
      </c>
      <c r="O181" s="8" t="s">
        <v>416</v>
      </c>
      <c r="P181" s="8" t="s">
        <v>416</v>
      </c>
      <c r="Q181" s="8" t="s">
        <v>638</v>
      </c>
      <c r="R181" s="8" t="s">
        <v>416</v>
      </c>
      <c r="S181" s="8" t="s">
        <v>416</v>
      </c>
      <c r="T181" s="8" t="s">
        <v>416</v>
      </c>
      <c r="U181" s="8">
        <v>1</v>
      </c>
      <c r="V181" s="8" t="s">
        <v>416</v>
      </c>
    </row>
    <row r="182" spans="1:22" s="8" customFormat="1" ht="13" x14ac:dyDescent="0.2">
      <c r="A182" s="8" t="s">
        <v>376</v>
      </c>
      <c r="B182" s="8" t="s">
        <v>380</v>
      </c>
      <c r="C182" s="8" t="s">
        <v>627</v>
      </c>
      <c r="D182" s="8" t="s">
        <v>540</v>
      </c>
      <c r="E182" s="8" t="s">
        <v>249</v>
      </c>
      <c r="F182" s="9">
        <v>526</v>
      </c>
      <c r="G182" s="8">
        <v>9.3155893536121678E-2</v>
      </c>
      <c r="H182" s="8" t="s">
        <v>416</v>
      </c>
      <c r="I182" s="8" t="s">
        <v>416</v>
      </c>
      <c r="J182" s="8" t="s">
        <v>639</v>
      </c>
      <c r="K182" s="8" t="s">
        <v>416</v>
      </c>
      <c r="L182" s="8" t="s">
        <v>416</v>
      </c>
      <c r="M182" s="8">
        <v>1.1406844106463879E-2</v>
      </c>
      <c r="N182" s="8" t="s">
        <v>416</v>
      </c>
      <c r="O182" s="8">
        <v>0.22053231939163498</v>
      </c>
      <c r="P182" s="8" t="s">
        <v>416</v>
      </c>
      <c r="Q182" s="8">
        <v>1.9011406844106464E-3</v>
      </c>
      <c r="R182" s="8" t="s">
        <v>416</v>
      </c>
      <c r="S182" s="8" t="s">
        <v>416</v>
      </c>
      <c r="T182" s="8" t="s">
        <v>416</v>
      </c>
      <c r="U182" s="8">
        <v>9.5057034220532327E-2</v>
      </c>
      <c r="V182" s="8">
        <v>0.23193916349809884</v>
      </c>
    </row>
    <row r="183" spans="1:22" s="8" customFormat="1" ht="13" x14ac:dyDescent="0.2">
      <c r="A183" s="8" t="s">
        <v>376</v>
      </c>
      <c r="B183" s="8" t="s">
        <v>380</v>
      </c>
      <c r="C183" s="8" t="s">
        <v>627</v>
      </c>
      <c r="D183" s="8" t="s">
        <v>549</v>
      </c>
      <c r="E183" s="8" t="s">
        <v>219</v>
      </c>
      <c r="F183" s="9">
        <v>1233</v>
      </c>
      <c r="G183" s="8">
        <v>0.39983779399837793</v>
      </c>
      <c r="H183" s="8" t="s">
        <v>416</v>
      </c>
      <c r="I183" s="8" t="s">
        <v>416</v>
      </c>
      <c r="J183" s="8" t="s">
        <v>640</v>
      </c>
      <c r="K183" s="8" t="s">
        <v>416</v>
      </c>
      <c r="L183" s="8" t="s">
        <v>416</v>
      </c>
      <c r="M183" s="8">
        <v>3.2441200324412004E-3</v>
      </c>
      <c r="N183" s="8" t="s">
        <v>416</v>
      </c>
      <c r="O183" s="8">
        <v>8.110300081103001E-4</v>
      </c>
      <c r="P183" s="8" t="s">
        <v>416</v>
      </c>
      <c r="Q183" s="8" t="s">
        <v>416</v>
      </c>
      <c r="R183" s="8" t="s">
        <v>416</v>
      </c>
      <c r="S183" s="8" t="s">
        <v>416</v>
      </c>
      <c r="T183" s="8" t="s">
        <v>416</v>
      </c>
      <c r="U183" s="8">
        <v>0.39983779399837793</v>
      </c>
      <c r="V183" s="8">
        <v>4.0551500405515001E-3</v>
      </c>
    </row>
    <row r="184" spans="1:22" s="8" customFormat="1" ht="13" x14ac:dyDescent="0.2">
      <c r="A184" s="8" t="s">
        <v>376</v>
      </c>
      <c r="B184" s="8" t="s">
        <v>380</v>
      </c>
      <c r="C184" s="8" t="s">
        <v>627</v>
      </c>
      <c r="D184" s="8" t="s">
        <v>551</v>
      </c>
      <c r="E184" s="8" t="s">
        <v>219</v>
      </c>
      <c r="F184" s="9">
        <v>438</v>
      </c>
      <c r="G184" s="8">
        <v>3.6529680365296802E-2</v>
      </c>
      <c r="H184" s="8" t="s">
        <v>416</v>
      </c>
      <c r="I184" s="8" t="s">
        <v>416</v>
      </c>
      <c r="J184" s="8" t="s">
        <v>641</v>
      </c>
      <c r="K184" s="8" t="s">
        <v>416</v>
      </c>
      <c r="L184" s="8" t="s">
        <v>416</v>
      </c>
      <c r="M184" s="8" t="s">
        <v>416</v>
      </c>
      <c r="N184" s="8" t="s">
        <v>416</v>
      </c>
      <c r="O184" s="8" t="s">
        <v>416</v>
      </c>
      <c r="P184" s="8" t="s">
        <v>416</v>
      </c>
      <c r="Q184" s="8" t="s">
        <v>416</v>
      </c>
      <c r="R184" s="8" t="s">
        <v>416</v>
      </c>
      <c r="S184" s="8" t="s">
        <v>416</v>
      </c>
      <c r="T184" s="8" t="s">
        <v>416</v>
      </c>
      <c r="U184" s="8">
        <v>3.6529680365296802E-2</v>
      </c>
      <c r="V184" s="8" t="s">
        <v>416</v>
      </c>
    </row>
    <row r="185" spans="1:22" s="8" customFormat="1" ht="13" x14ac:dyDescent="0.2">
      <c r="A185" s="8" t="s">
        <v>376</v>
      </c>
      <c r="B185" s="8" t="s">
        <v>380</v>
      </c>
      <c r="C185" s="8" t="s">
        <v>627</v>
      </c>
      <c r="D185" s="8" t="s">
        <v>642</v>
      </c>
      <c r="E185" s="8" t="s">
        <v>219</v>
      </c>
      <c r="F185" s="9">
        <v>1231</v>
      </c>
      <c r="G185" s="8">
        <v>9.9918765231519088E-2</v>
      </c>
      <c r="H185" s="8" t="s">
        <v>416</v>
      </c>
      <c r="I185" s="8" t="s">
        <v>416</v>
      </c>
      <c r="J185" s="8" t="s">
        <v>643</v>
      </c>
      <c r="K185" s="8" t="s">
        <v>416</v>
      </c>
      <c r="L185" s="8" t="s">
        <v>416</v>
      </c>
      <c r="M185" s="8">
        <v>8.1234768480909826E-4</v>
      </c>
      <c r="N185" s="8" t="s">
        <v>416</v>
      </c>
      <c r="O185" s="8">
        <v>2.437043054427295E-3</v>
      </c>
      <c r="P185" s="8" t="s">
        <v>416</v>
      </c>
      <c r="Q185" s="8">
        <v>1.2997562956945572E-2</v>
      </c>
      <c r="R185" s="8" t="s">
        <v>416</v>
      </c>
      <c r="S185" s="8" t="s">
        <v>416</v>
      </c>
      <c r="T185" s="8" t="s">
        <v>416</v>
      </c>
      <c r="U185" s="8">
        <v>0.11291632818846466</v>
      </c>
      <c r="V185" s="8">
        <v>3.249390739236393E-3</v>
      </c>
    </row>
    <row r="186" spans="1:22" s="8" customFormat="1" ht="13" x14ac:dyDescent="0.2">
      <c r="A186" s="8" t="s">
        <v>376</v>
      </c>
      <c r="B186" s="10" t="s">
        <v>377</v>
      </c>
      <c r="C186" s="8" t="s">
        <v>644</v>
      </c>
      <c r="D186" s="8" t="s">
        <v>645</v>
      </c>
      <c r="E186" s="8" t="s">
        <v>280</v>
      </c>
      <c r="F186" s="9">
        <v>1222</v>
      </c>
      <c r="G186" s="8">
        <v>5.1554828150572829E-2</v>
      </c>
      <c r="H186" s="8" t="s">
        <v>416</v>
      </c>
      <c r="I186" s="8" t="s">
        <v>416</v>
      </c>
      <c r="J186" s="8" t="s">
        <v>416</v>
      </c>
      <c r="K186" s="8" t="s">
        <v>416</v>
      </c>
      <c r="L186" s="8" t="s">
        <v>416</v>
      </c>
      <c r="M186" s="8">
        <v>8.1833060556464818E-3</v>
      </c>
      <c r="N186" s="8" t="s">
        <v>646</v>
      </c>
      <c r="O186" s="8" t="s">
        <v>647</v>
      </c>
      <c r="P186" s="8">
        <v>0.23240589198036007</v>
      </c>
      <c r="Q186" s="8" t="s">
        <v>416</v>
      </c>
      <c r="R186" s="8" t="s">
        <v>416</v>
      </c>
      <c r="S186" s="8">
        <v>0.26104746317512273</v>
      </c>
      <c r="T186" s="8" t="s">
        <v>416</v>
      </c>
      <c r="U186" s="8">
        <v>0.35761047463175122</v>
      </c>
      <c r="V186" s="8">
        <v>0.38134206219312605</v>
      </c>
    </row>
    <row r="187" spans="1:22" s="8" customFormat="1" ht="13" x14ac:dyDescent="0.2">
      <c r="A187" s="8" t="s">
        <v>376</v>
      </c>
      <c r="B187" s="8" t="s">
        <v>378</v>
      </c>
      <c r="C187" s="8" t="s">
        <v>648</v>
      </c>
      <c r="D187" s="8" t="s">
        <v>649</v>
      </c>
      <c r="E187" s="8" t="s">
        <v>218</v>
      </c>
      <c r="F187" s="9">
        <v>438</v>
      </c>
      <c r="G187" s="8" t="s">
        <v>416</v>
      </c>
      <c r="H187" s="8" t="s">
        <v>416</v>
      </c>
      <c r="I187" s="8" t="s">
        <v>416</v>
      </c>
      <c r="J187" s="8" t="s">
        <v>416</v>
      </c>
      <c r="K187" s="8" t="s">
        <v>416</v>
      </c>
      <c r="L187" s="8" t="s">
        <v>416</v>
      </c>
      <c r="M187" s="8">
        <v>1</v>
      </c>
      <c r="N187" s="8" t="s">
        <v>416</v>
      </c>
      <c r="O187" s="8" t="s">
        <v>416</v>
      </c>
      <c r="P187" s="8" t="s">
        <v>416</v>
      </c>
      <c r="Q187" s="8" t="s">
        <v>416</v>
      </c>
      <c r="R187" s="8" t="s">
        <v>416</v>
      </c>
      <c r="S187" s="8" t="s">
        <v>416</v>
      </c>
      <c r="T187" s="8" t="s">
        <v>416</v>
      </c>
      <c r="U187" s="8" t="s">
        <v>416</v>
      </c>
      <c r="V187" s="8">
        <v>1</v>
      </c>
    </row>
    <row r="188" spans="1:22" s="8" customFormat="1" ht="13" x14ac:dyDescent="0.2">
      <c r="A188" s="14" t="s">
        <v>376</v>
      </c>
      <c r="B188" s="15" t="s">
        <v>378</v>
      </c>
      <c r="C188" s="8" t="s">
        <v>648</v>
      </c>
      <c r="D188" s="14" t="s">
        <v>650</v>
      </c>
      <c r="E188" s="14" t="s">
        <v>219</v>
      </c>
      <c r="F188" s="16">
        <v>449</v>
      </c>
      <c r="G188" s="14" t="s">
        <v>416</v>
      </c>
      <c r="H188" s="14" t="s">
        <v>416</v>
      </c>
      <c r="I188" s="14" t="s">
        <v>416</v>
      </c>
      <c r="J188" s="14" t="s">
        <v>416</v>
      </c>
      <c r="K188" s="14" t="s">
        <v>416</v>
      </c>
      <c r="L188" s="14" t="s">
        <v>416</v>
      </c>
      <c r="M188" s="14" t="s">
        <v>416</v>
      </c>
      <c r="N188" s="14">
        <v>0.3385300668151448</v>
      </c>
      <c r="O188" s="14" t="s">
        <v>416</v>
      </c>
      <c r="P188" s="14">
        <v>0.42093541202672607</v>
      </c>
      <c r="Q188" s="14" t="s">
        <v>416</v>
      </c>
      <c r="R188" s="14" t="s">
        <v>651</v>
      </c>
      <c r="S188" s="14" t="s">
        <v>416</v>
      </c>
      <c r="T188" s="14" t="s">
        <v>416</v>
      </c>
      <c r="U188" s="14">
        <v>1</v>
      </c>
      <c r="V188" s="14" t="s">
        <v>416</v>
      </c>
    </row>
    <row r="189" spans="1:22" s="8" customFormat="1" ht="13" x14ac:dyDescent="0.2">
      <c r="A189" s="24" t="s">
        <v>381</v>
      </c>
      <c r="B189" s="26" t="s">
        <v>382</v>
      </c>
      <c r="C189" s="8" t="s">
        <v>652</v>
      </c>
      <c r="D189" s="8" t="s">
        <v>653</v>
      </c>
      <c r="E189" s="8" t="s">
        <v>221</v>
      </c>
      <c r="F189" s="9">
        <v>1260</v>
      </c>
      <c r="G189" s="8">
        <v>9.5238095238095247E-3</v>
      </c>
      <c r="H189" s="8" t="s">
        <v>416</v>
      </c>
      <c r="I189" s="8" t="s">
        <v>416</v>
      </c>
      <c r="J189" s="8">
        <v>0.54523809523809519</v>
      </c>
      <c r="K189" s="8" t="s">
        <v>416</v>
      </c>
      <c r="L189" s="8" t="s">
        <v>416</v>
      </c>
      <c r="M189" s="8" t="s">
        <v>416</v>
      </c>
      <c r="N189" s="8" t="s">
        <v>418</v>
      </c>
      <c r="O189" s="8" t="s">
        <v>416</v>
      </c>
      <c r="P189" s="8">
        <v>0.18571428571428572</v>
      </c>
      <c r="Q189" s="8">
        <v>0.24761904761904763</v>
      </c>
      <c r="R189" s="8">
        <v>1.0317460317460317E-2</v>
      </c>
      <c r="S189" s="8" t="s">
        <v>416</v>
      </c>
      <c r="T189" s="8" t="s">
        <v>416</v>
      </c>
      <c r="U189" s="8">
        <v>0.45476190476190476</v>
      </c>
      <c r="V189" s="8" t="s">
        <v>416</v>
      </c>
    </row>
    <row r="190" spans="1:22" s="8" customFormat="1" ht="13" x14ac:dyDescent="0.2">
      <c r="A190" s="8" t="s">
        <v>381</v>
      </c>
      <c r="B190" s="8" t="s">
        <v>383</v>
      </c>
      <c r="C190" s="8" t="s">
        <v>654</v>
      </c>
      <c r="D190" s="8" t="s">
        <v>655</v>
      </c>
      <c r="E190" s="8" t="s">
        <v>218</v>
      </c>
      <c r="F190" s="9">
        <v>1384</v>
      </c>
      <c r="G190" s="8" t="s">
        <v>416</v>
      </c>
      <c r="H190" s="8" t="s">
        <v>416</v>
      </c>
      <c r="I190" s="8" t="s">
        <v>416</v>
      </c>
      <c r="J190" s="8" t="s">
        <v>416</v>
      </c>
      <c r="K190" s="8" t="s">
        <v>416</v>
      </c>
      <c r="L190" s="8" t="s">
        <v>416</v>
      </c>
      <c r="M190" s="8">
        <v>1</v>
      </c>
      <c r="N190" s="8" t="s">
        <v>416</v>
      </c>
      <c r="O190" s="8" t="s">
        <v>416</v>
      </c>
      <c r="P190" s="8" t="s">
        <v>416</v>
      </c>
      <c r="Q190" s="8" t="s">
        <v>416</v>
      </c>
      <c r="R190" s="8" t="s">
        <v>416</v>
      </c>
      <c r="S190" s="8" t="s">
        <v>416</v>
      </c>
      <c r="T190" s="8" t="s">
        <v>416</v>
      </c>
      <c r="U190" s="8" t="s">
        <v>416</v>
      </c>
      <c r="V190" s="8">
        <v>1</v>
      </c>
    </row>
    <row r="191" spans="1:22" s="8" customFormat="1" ht="13" x14ac:dyDescent="0.2">
      <c r="A191" s="8" t="s">
        <v>381</v>
      </c>
      <c r="B191" s="8" t="s">
        <v>383</v>
      </c>
      <c r="C191" s="8" t="s">
        <v>654</v>
      </c>
      <c r="D191" s="8" t="s">
        <v>624</v>
      </c>
      <c r="E191" s="8" t="s">
        <v>218</v>
      </c>
      <c r="F191" s="9">
        <v>1387</v>
      </c>
      <c r="G191" s="8" t="s">
        <v>416</v>
      </c>
      <c r="H191" s="8" t="s">
        <v>416</v>
      </c>
      <c r="I191" s="8" t="s">
        <v>416</v>
      </c>
      <c r="J191" s="8" t="s">
        <v>416</v>
      </c>
      <c r="K191" s="8" t="s">
        <v>416</v>
      </c>
      <c r="L191" s="8" t="s">
        <v>416</v>
      </c>
      <c r="M191" s="8">
        <v>0.98413842826243692</v>
      </c>
      <c r="N191" s="8" t="s">
        <v>416</v>
      </c>
      <c r="O191" s="8">
        <v>1.5861571737563085E-2</v>
      </c>
      <c r="P191" s="8" t="s">
        <v>416</v>
      </c>
      <c r="Q191" s="8" t="s">
        <v>416</v>
      </c>
      <c r="R191" s="8" t="s">
        <v>416</v>
      </c>
      <c r="S191" s="8" t="s">
        <v>416</v>
      </c>
      <c r="T191" s="8" t="s">
        <v>416</v>
      </c>
      <c r="U191" s="8" t="s">
        <v>416</v>
      </c>
      <c r="V191" s="8">
        <v>1</v>
      </c>
    </row>
    <row r="192" spans="1:22" s="8" customFormat="1" ht="13" x14ac:dyDescent="0.2">
      <c r="A192" s="8" t="s">
        <v>381</v>
      </c>
      <c r="B192" s="8" t="s">
        <v>383</v>
      </c>
      <c r="C192" s="8" t="s">
        <v>654</v>
      </c>
      <c r="D192" s="8" t="s">
        <v>417</v>
      </c>
      <c r="E192" s="8" t="s">
        <v>219</v>
      </c>
      <c r="F192" s="9">
        <v>1321</v>
      </c>
      <c r="G192" s="8">
        <v>1.0598031794095382E-2</v>
      </c>
      <c r="H192" s="8">
        <v>4.4663133989401971E-2</v>
      </c>
      <c r="I192" s="8" t="s">
        <v>416</v>
      </c>
      <c r="J192" s="8" t="s">
        <v>416</v>
      </c>
      <c r="K192" s="8" t="s">
        <v>416</v>
      </c>
      <c r="L192" s="8" t="s">
        <v>416</v>
      </c>
      <c r="M192" s="8">
        <v>0.1506434519303558</v>
      </c>
      <c r="N192" s="8">
        <v>7.1158213474640436E-2</v>
      </c>
      <c r="O192" s="8">
        <v>0.61847085541256619</v>
      </c>
      <c r="P192" s="8">
        <v>0.10370931112793338</v>
      </c>
      <c r="Q192" s="8" t="s">
        <v>416</v>
      </c>
      <c r="R192" s="8">
        <v>7.5700227100681302E-4</v>
      </c>
      <c r="S192" s="8" t="s">
        <v>416</v>
      </c>
      <c r="T192" s="8" t="s">
        <v>416</v>
      </c>
      <c r="U192" s="8">
        <v>0.18622255866767601</v>
      </c>
      <c r="V192" s="8">
        <v>0.76911430734292197</v>
      </c>
    </row>
    <row r="193" spans="1:25" s="8" customFormat="1" ht="13" x14ac:dyDescent="0.2">
      <c r="F193" s="9"/>
    </row>
    <row r="194" spans="1:25" s="8" customFormat="1" ht="13" x14ac:dyDescent="0.2">
      <c r="F194" s="9"/>
    </row>
    <row r="195" spans="1:25" s="8" customFormat="1" ht="13" x14ac:dyDescent="0.2">
      <c r="A195" s="39" t="s">
        <v>413</v>
      </c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</row>
    <row r="196" spans="1:25" s="8" customFormat="1" ht="15" customHeight="1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</row>
    <row r="197" spans="1:25" ht="30" customHeight="1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</row>
    <row r="198" spans="1:25" x14ac:dyDescent="0.2">
      <c r="A198" s="27"/>
      <c r="B198" s="27"/>
      <c r="C198" s="8"/>
      <c r="D198" s="28"/>
      <c r="E198" s="27"/>
      <c r="F198" s="28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1:25" x14ac:dyDescent="0.2">
      <c r="A199" s="21" t="s">
        <v>393</v>
      </c>
      <c r="C199" s="8"/>
      <c r="D199" s="6"/>
      <c r="E199" s="5"/>
      <c r="F199" s="6"/>
    </row>
    <row r="200" spans="1:25" s="13" customFormat="1" thickBot="1" x14ac:dyDescent="0.25">
      <c r="A200" s="17" t="s">
        <v>373</v>
      </c>
      <c r="B200" s="17" t="s">
        <v>374</v>
      </c>
      <c r="C200" s="13" t="s">
        <v>407</v>
      </c>
      <c r="D200" s="17" t="s">
        <v>375</v>
      </c>
      <c r="E200" s="17" t="s">
        <v>406</v>
      </c>
      <c r="F200" s="19" t="s">
        <v>390</v>
      </c>
      <c r="G200" s="20" t="s">
        <v>10</v>
      </c>
      <c r="H200" s="20" t="s">
        <v>11</v>
      </c>
      <c r="I200" s="20" t="s">
        <v>386</v>
      </c>
      <c r="J200" s="20" t="s">
        <v>387</v>
      </c>
      <c r="K200" s="20" t="s">
        <v>391</v>
      </c>
      <c r="L200" s="20" t="s">
        <v>18</v>
      </c>
      <c r="M200" s="20" t="s">
        <v>19</v>
      </c>
      <c r="N200" s="20" t="s">
        <v>20</v>
      </c>
      <c r="O200" s="20" t="s">
        <v>388</v>
      </c>
      <c r="P200" s="20" t="s">
        <v>389</v>
      </c>
      <c r="Q200" s="20" t="s">
        <v>23</v>
      </c>
      <c r="R200" s="20" t="s">
        <v>24</v>
      </c>
      <c r="S200" s="20" t="s">
        <v>370</v>
      </c>
      <c r="T200" s="20" t="s">
        <v>371</v>
      </c>
      <c r="U200" s="17" t="s">
        <v>384</v>
      </c>
      <c r="V200" s="13" t="s">
        <v>394</v>
      </c>
    </row>
    <row r="201" spans="1:25" s="8" customFormat="1" ht="13" x14ac:dyDescent="0.2">
      <c r="A201" s="8" t="s">
        <v>376</v>
      </c>
      <c r="B201" s="8" t="s">
        <v>377</v>
      </c>
      <c r="C201" s="8" t="s">
        <v>644</v>
      </c>
      <c r="D201" s="8" t="s">
        <v>656</v>
      </c>
      <c r="E201" s="8" t="s">
        <v>219</v>
      </c>
      <c r="F201" s="9">
        <v>1155</v>
      </c>
      <c r="G201" s="8">
        <v>2.4242424242424242E-2</v>
      </c>
      <c r="H201" s="8" t="s">
        <v>416</v>
      </c>
      <c r="I201" s="8" t="s">
        <v>416</v>
      </c>
      <c r="J201" s="8" t="s">
        <v>416</v>
      </c>
      <c r="K201" s="8" t="s">
        <v>416</v>
      </c>
      <c r="L201" s="8" t="s">
        <v>416</v>
      </c>
      <c r="M201" s="8">
        <v>1.9047619047619049E-2</v>
      </c>
      <c r="N201" s="8">
        <v>0.38008658008658008</v>
      </c>
      <c r="O201" s="8">
        <v>0.37056277056277054</v>
      </c>
      <c r="P201" s="8">
        <v>0.20606060606060606</v>
      </c>
      <c r="Q201" s="8" t="s">
        <v>416</v>
      </c>
      <c r="R201" s="8" t="s">
        <v>416</v>
      </c>
      <c r="S201" s="8" t="s">
        <v>416</v>
      </c>
      <c r="T201" s="8" t="s">
        <v>416</v>
      </c>
      <c r="U201" s="8">
        <v>0.61038961038961037</v>
      </c>
      <c r="V201" s="8">
        <v>0.38961038961038957</v>
      </c>
      <c r="W201" s="8" t="s">
        <v>395</v>
      </c>
      <c r="X201" s="8">
        <v>0.61038961038961037</v>
      </c>
      <c r="Y201" s="8">
        <v>4.8888888888888898E-2</v>
      </c>
    </row>
    <row r="202" spans="1:25" s="8" customFormat="1" ht="13" x14ac:dyDescent="0.2">
      <c r="A202" s="11" t="s">
        <v>376</v>
      </c>
      <c r="B202" s="11" t="s">
        <v>377</v>
      </c>
      <c r="C202" s="8" t="s">
        <v>644</v>
      </c>
      <c r="D202" s="8" t="s">
        <v>657</v>
      </c>
      <c r="E202" s="8" t="s">
        <v>219</v>
      </c>
      <c r="F202" s="9">
        <v>1095</v>
      </c>
      <c r="G202" s="8">
        <v>8.21917808219178E-3</v>
      </c>
      <c r="H202" s="8" t="s">
        <v>416</v>
      </c>
      <c r="I202" s="8" t="s">
        <v>416</v>
      </c>
      <c r="J202" s="8" t="s">
        <v>416</v>
      </c>
      <c r="K202" s="8" t="s">
        <v>416</v>
      </c>
      <c r="L202" s="8" t="s">
        <v>416</v>
      </c>
      <c r="M202" s="8">
        <v>0.31506849315068491</v>
      </c>
      <c r="N202" s="8">
        <v>0.22648401826484019</v>
      </c>
      <c r="O202" s="8">
        <v>0.16438356164383561</v>
      </c>
      <c r="P202" s="8">
        <v>0.28310502283105021</v>
      </c>
      <c r="Q202" s="8" t="s">
        <v>416</v>
      </c>
      <c r="R202" s="8">
        <v>2.7397260273972603E-3</v>
      </c>
      <c r="S202" s="8" t="s">
        <v>416</v>
      </c>
      <c r="T202" s="8" t="s">
        <v>416</v>
      </c>
      <c r="U202" s="8">
        <v>0.52054794520547942</v>
      </c>
      <c r="V202" s="8">
        <v>0.47945205479452052</v>
      </c>
      <c r="W202" s="8" t="s">
        <v>395</v>
      </c>
      <c r="X202" s="8">
        <v>0.52054794520547942</v>
      </c>
      <c r="Y202" s="8">
        <v>0.65714285714285714</v>
      </c>
    </row>
    <row r="203" spans="1:25" s="8" customFormat="1" ht="13" x14ac:dyDescent="0.2">
      <c r="A203" s="8" t="s">
        <v>376</v>
      </c>
      <c r="B203" s="8" t="s">
        <v>377</v>
      </c>
      <c r="C203" s="8" t="s">
        <v>644</v>
      </c>
      <c r="D203" s="8" t="s">
        <v>658</v>
      </c>
      <c r="E203" s="8" t="s">
        <v>219</v>
      </c>
      <c r="F203" s="9">
        <v>1178</v>
      </c>
      <c r="G203" s="8">
        <v>5.9422750424448214E-3</v>
      </c>
      <c r="H203" s="8" t="s">
        <v>416</v>
      </c>
      <c r="I203" s="8" t="s">
        <v>416</v>
      </c>
      <c r="J203" s="8">
        <v>5.9422750424448214E-3</v>
      </c>
      <c r="K203" s="8" t="s">
        <v>416</v>
      </c>
      <c r="L203" s="8" t="s">
        <v>416</v>
      </c>
      <c r="M203" s="8">
        <v>0.26230899830220711</v>
      </c>
      <c r="N203" s="8">
        <v>0.2393887945670628</v>
      </c>
      <c r="O203" s="8">
        <v>0.21901528013582344</v>
      </c>
      <c r="P203" s="8">
        <v>0.26570458404074704</v>
      </c>
      <c r="Q203" s="8">
        <v>8.4889643463497452E-4</v>
      </c>
      <c r="R203" s="8">
        <v>8.4889643463497452E-4</v>
      </c>
      <c r="S203" s="8" t="s">
        <v>416</v>
      </c>
      <c r="T203" s="8" t="s">
        <v>416</v>
      </c>
      <c r="U203" s="8">
        <v>0.51273344651952457</v>
      </c>
      <c r="V203" s="8">
        <v>0.48132427843803055</v>
      </c>
      <c r="W203" s="8" t="s">
        <v>395</v>
      </c>
      <c r="X203" s="8">
        <v>0.51273344651952457</v>
      </c>
      <c r="Y203" s="8">
        <v>0.54497354497354489</v>
      </c>
    </row>
    <row r="204" spans="1:25" s="8" customFormat="1" ht="13" x14ac:dyDescent="0.2">
      <c r="A204" s="8" t="s">
        <v>376</v>
      </c>
      <c r="B204" s="8" t="s">
        <v>377</v>
      </c>
      <c r="C204" s="8" t="s">
        <v>644</v>
      </c>
      <c r="D204" s="8" t="s">
        <v>659</v>
      </c>
      <c r="E204" s="8" t="s">
        <v>219</v>
      </c>
      <c r="F204" s="9">
        <v>1105</v>
      </c>
      <c r="G204" s="8">
        <v>7.2398190045248872E-3</v>
      </c>
      <c r="H204" s="8" t="s">
        <v>416</v>
      </c>
      <c r="I204" s="8" t="s">
        <v>416</v>
      </c>
      <c r="J204" s="8" t="s">
        <v>416</v>
      </c>
      <c r="K204" s="8" t="s">
        <v>416</v>
      </c>
      <c r="L204" s="8" t="s">
        <v>416</v>
      </c>
      <c r="M204" s="8">
        <v>0.21719457013574661</v>
      </c>
      <c r="N204" s="8">
        <v>8.9592760180995476E-2</v>
      </c>
      <c r="O204" s="8">
        <v>7.6923076923076927E-2</v>
      </c>
      <c r="P204" s="8">
        <v>0.59276018099547512</v>
      </c>
      <c r="Q204" s="8" t="s">
        <v>416</v>
      </c>
      <c r="R204" s="8" t="s">
        <v>416</v>
      </c>
      <c r="S204" s="8" t="s">
        <v>416</v>
      </c>
      <c r="T204" s="8" t="s">
        <v>416</v>
      </c>
      <c r="U204" s="8">
        <v>0.68959276018099547</v>
      </c>
      <c r="V204" s="8">
        <v>0.29411764705882354</v>
      </c>
      <c r="W204" s="8" t="s">
        <v>395</v>
      </c>
      <c r="X204" s="8">
        <v>0.68959276018099547</v>
      </c>
      <c r="Y204" s="8">
        <v>0.7384615384615385</v>
      </c>
    </row>
    <row r="205" spans="1:25" s="8" customFormat="1" ht="13" x14ac:dyDescent="0.2">
      <c r="A205" s="11" t="s">
        <v>376</v>
      </c>
      <c r="B205" s="22" t="s">
        <v>378</v>
      </c>
      <c r="C205" s="8" t="s">
        <v>648</v>
      </c>
      <c r="D205" s="8" t="s">
        <v>660</v>
      </c>
      <c r="E205" s="8" t="s">
        <v>221</v>
      </c>
      <c r="F205" s="9">
        <v>399</v>
      </c>
      <c r="G205" s="8">
        <v>7.5187969924812026E-3</v>
      </c>
      <c r="H205" s="8" t="s">
        <v>416</v>
      </c>
      <c r="I205" s="8" t="s">
        <v>416</v>
      </c>
      <c r="J205" s="8" t="s">
        <v>416</v>
      </c>
      <c r="K205" s="8" t="s">
        <v>416</v>
      </c>
      <c r="L205" s="8" t="s">
        <v>416</v>
      </c>
      <c r="M205" s="8" t="s">
        <v>416</v>
      </c>
      <c r="N205" s="8" t="s">
        <v>661</v>
      </c>
      <c r="O205" s="8" t="s">
        <v>416</v>
      </c>
      <c r="P205" s="8">
        <v>0.56390977443609025</v>
      </c>
      <c r="Q205" s="8" t="s">
        <v>416</v>
      </c>
      <c r="R205" s="8" t="s">
        <v>416</v>
      </c>
      <c r="S205" s="8">
        <v>8.2706766917293228E-2</v>
      </c>
      <c r="T205" s="8" t="s">
        <v>416</v>
      </c>
      <c r="U205" s="8">
        <v>0.91729323308270683</v>
      </c>
      <c r="V205" s="8" t="s">
        <v>416</v>
      </c>
      <c r="X205" s="8">
        <v>0.91729323308270683</v>
      </c>
      <c r="Y205" s="8" t="e">
        <v>#DIV/0!</v>
      </c>
    </row>
    <row r="206" spans="1:25" s="8" customFormat="1" ht="13" x14ac:dyDescent="0.2">
      <c r="A206" s="8" t="s">
        <v>376</v>
      </c>
      <c r="B206" s="8" t="s">
        <v>378</v>
      </c>
      <c r="C206" s="8" t="s">
        <v>648</v>
      </c>
      <c r="D206" s="8" t="s">
        <v>662</v>
      </c>
      <c r="E206" s="8" t="s">
        <v>218</v>
      </c>
      <c r="F206" s="9">
        <v>1423</v>
      </c>
      <c r="G206" s="8" t="s">
        <v>416</v>
      </c>
      <c r="H206" s="8" t="s">
        <v>416</v>
      </c>
      <c r="I206" s="8" t="s">
        <v>416</v>
      </c>
      <c r="J206" s="8" t="s">
        <v>593</v>
      </c>
      <c r="K206" s="8" t="s">
        <v>416</v>
      </c>
      <c r="L206" s="8" t="s">
        <v>416</v>
      </c>
      <c r="M206" s="8">
        <v>0.99367533380182715</v>
      </c>
      <c r="N206" s="8" t="s">
        <v>416</v>
      </c>
      <c r="O206" s="8" t="s">
        <v>416</v>
      </c>
      <c r="P206" s="8" t="s">
        <v>416</v>
      </c>
      <c r="Q206" s="8" t="s">
        <v>416</v>
      </c>
      <c r="R206" s="8" t="s">
        <v>416</v>
      </c>
      <c r="S206" s="8" t="s">
        <v>416</v>
      </c>
      <c r="T206" s="8" t="s">
        <v>416</v>
      </c>
      <c r="U206" s="8" t="s">
        <v>416</v>
      </c>
      <c r="V206" s="8">
        <v>0.99367533380182715</v>
      </c>
      <c r="X206" s="8">
        <v>0</v>
      </c>
      <c r="Y206" s="8">
        <v>1</v>
      </c>
    </row>
    <row r="207" spans="1:25" s="8" customFormat="1" ht="13" x14ac:dyDescent="0.2">
      <c r="A207" s="8" t="s">
        <v>376</v>
      </c>
      <c r="B207" s="8" t="s">
        <v>378</v>
      </c>
      <c r="C207" s="8" t="s">
        <v>648</v>
      </c>
      <c r="D207" s="8" t="s">
        <v>480</v>
      </c>
      <c r="E207" s="8" t="s">
        <v>219</v>
      </c>
      <c r="F207" s="9">
        <v>1090</v>
      </c>
      <c r="G207" s="8">
        <v>0.21009174311926607</v>
      </c>
      <c r="H207" s="8" t="s">
        <v>416</v>
      </c>
      <c r="I207" s="8" t="s">
        <v>416</v>
      </c>
      <c r="J207" s="8" t="s">
        <v>416</v>
      </c>
      <c r="K207" s="8" t="s">
        <v>416</v>
      </c>
      <c r="L207" s="8" t="s">
        <v>416</v>
      </c>
      <c r="M207" s="8">
        <v>8.2568807339449546E-3</v>
      </c>
      <c r="N207" s="8">
        <v>0.35688073394495412</v>
      </c>
      <c r="O207" s="8">
        <v>0.25137614678899084</v>
      </c>
      <c r="P207" s="8" t="s">
        <v>615</v>
      </c>
      <c r="Q207" s="8" t="s">
        <v>416</v>
      </c>
      <c r="R207" s="8" t="s">
        <v>580</v>
      </c>
      <c r="S207" s="8" t="s">
        <v>416</v>
      </c>
      <c r="T207" s="8" t="s">
        <v>416</v>
      </c>
      <c r="U207" s="8">
        <v>0.74036697247706418</v>
      </c>
      <c r="V207" s="8">
        <v>0.25963302752293582</v>
      </c>
      <c r="W207" s="8" t="s">
        <v>395</v>
      </c>
      <c r="X207" s="8">
        <v>0.74036697247706418</v>
      </c>
      <c r="Y207" s="8">
        <v>3.1802120141342753E-2</v>
      </c>
    </row>
    <row r="208" spans="1:25" s="8" customFormat="1" ht="13" x14ac:dyDescent="0.2">
      <c r="A208" s="8" t="s">
        <v>376</v>
      </c>
      <c r="B208" s="8" t="s">
        <v>378</v>
      </c>
      <c r="C208" s="8" t="s">
        <v>648</v>
      </c>
      <c r="D208" s="8" t="s">
        <v>663</v>
      </c>
      <c r="E208" s="8" t="s">
        <v>219</v>
      </c>
      <c r="F208" s="9">
        <v>1243</v>
      </c>
      <c r="G208" s="8">
        <v>1.5285599356395816E-2</v>
      </c>
      <c r="H208" s="8" t="s">
        <v>416</v>
      </c>
      <c r="I208" s="8" t="s">
        <v>416</v>
      </c>
      <c r="J208" s="8" t="s">
        <v>416</v>
      </c>
      <c r="K208" s="8" t="s">
        <v>416</v>
      </c>
      <c r="L208" s="8" t="s">
        <v>416</v>
      </c>
      <c r="M208" s="8">
        <v>0.11987127916331457</v>
      </c>
      <c r="N208" s="8">
        <v>0.38616251005631536</v>
      </c>
      <c r="O208" s="8">
        <v>0.27192276749798872</v>
      </c>
      <c r="P208" s="8">
        <v>0.20675784392598551</v>
      </c>
      <c r="Q208" s="8" t="s">
        <v>416</v>
      </c>
      <c r="R208" s="8" t="s">
        <v>416</v>
      </c>
      <c r="S208" s="8" t="s">
        <v>416</v>
      </c>
      <c r="T208" s="8" t="s">
        <v>416</v>
      </c>
      <c r="U208" s="8">
        <v>0.60820595333869676</v>
      </c>
      <c r="V208" s="8">
        <v>0.3917940466613033</v>
      </c>
      <c r="W208" s="8" t="s">
        <v>395</v>
      </c>
      <c r="X208" s="8">
        <v>0.60820595333869676</v>
      </c>
      <c r="Y208" s="8">
        <v>0.30595482546201236</v>
      </c>
    </row>
    <row r="209" spans="1:25" s="8" customFormat="1" ht="13" x14ac:dyDescent="0.2">
      <c r="A209" s="8" t="s">
        <v>376</v>
      </c>
      <c r="B209" s="8" t="s">
        <v>378</v>
      </c>
      <c r="C209" s="8" t="s">
        <v>648</v>
      </c>
      <c r="D209" s="9" t="s">
        <v>664</v>
      </c>
      <c r="E209" s="9" t="s">
        <v>315</v>
      </c>
      <c r="F209" s="9">
        <v>379</v>
      </c>
      <c r="G209" s="8">
        <v>5.8047493403693931E-2</v>
      </c>
      <c r="H209" s="8" t="s">
        <v>416</v>
      </c>
      <c r="I209" s="8" t="s">
        <v>416</v>
      </c>
      <c r="J209" s="8" t="s">
        <v>416</v>
      </c>
      <c r="K209" s="8" t="s">
        <v>416</v>
      </c>
      <c r="L209" s="8" t="s">
        <v>416</v>
      </c>
      <c r="M209" s="8">
        <v>0.90237467018469653</v>
      </c>
      <c r="N209" s="8" t="s">
        <v>416</v>
      </c>
      <c r="O209" s="8">
        <v>3.9577836411609502E-2</v>
      </c>
      <c r="P209" s="8" t="s">
        <v>416</v>
      </c>
      <c r="Q209" s="8" t="s">
        <v>416</v>
      </c>
      <c r="R209" s="8" t="s">
        <v>416</v>
      </c>
      <c r="S209" s="8" t="s">
        <v>416</v>
      </c>
      <c r="T209" s="8" t="s">
        <v>416</v>
      </c>
      <c r="U209" s="8">
        <v>5.8047493403693931E-2</v>
      </c>
      <c r="V209" s="8">
        <v>0.94195250659630603</v>
      </c>
      <c r="X209" s="8">
        <v>5.8047493403693931E-2</v>
      </c>
      <c r="Y209" s="8">
        <v>0.95798319327731096</v>
      </c>
    </row>
    <row r="210" spans="1:25" s="8" customFormat="1" ht="13" x14ac:dyDescent="0.2">
      <c r="A210" s="23" t="s">
        <v>381</v>
      </c>
      <c r="B210" s="23" t="s">
        <v>382</v>
      </c>
      <c r="C210" s="8" t="s">
        <v>652</v>
      </c>
      <c r="D210" s="8" t="s">
        <v>649</v>
      </c>
      <c r="E210" s="8" t="s">
        <v>403</v>
      </c>
      <c r="F210" s="9">
        <v>1194</v>
      </c>
      <c r="G210" s="8" t="s">
        <v>416</v>
      </c>
      <c r="H210" s="8">
        <v>8.375209380234506E-4</v>
      </c>
      <c r="I210" s="8">
        <v>5.0251256281407036E-3</v>
      </c>
      <c r="J210" s="8" t="s">
        <v>416</v>
      </c>
      <c r="K210" s="8" t="s">
        <v>416</v>
      </c>
      <c r="L210" s="8" t="s">
        <v>416</v>
      </c>
      <c r="M210" s="8">
        <v>0.23785594639865998</v>
      </c>
      <c r="N210" s="8" t="s">
        <v>416</v>
      </c>
      <c r="O210" s="8">
        <v>0.74371859296482412</v>
      </c>
      <c r="P210" s="8">
        <v>9.212730318257957E-3</v>
      </c>
      <c r="Q210" s="8" t="s">
        <v>416</v>
      </c>
      <c r="R210" s="8" t="s">
        <v>416</v>
      </c>
      <c r="S210" s="8" t="s">
        <v>416</v>
      </c>
      <c r="T210" s="8" t="s">
        <v>416</v>
      </c>
      <c r="U210" s="8">
        <v>9.212730318257957E-3</v>
      </c>
      <c r="V210" s="8">
        <v>0.98157453936348404</v>
      </c>
      <c r="X210" s="8">
        <v>9.212730318257957E-3</v>
      </c>
      <c r="Y210" s="8">
        <v>0.24232081911262801</v>
      </c>
    </row>
    <row r="211" spans="1:25" s="8" customFormat="1" ht="13" x14ac:dyDescent="0.2">
      <c r="A211" s="11" t="s">
        <v>381</v>
      </c>
      <c r="B211" s="11" t="s">
        <v>382</v>
      </c>
      <c r="C211" s="8" t="s">
        <v>652</v>
      </c>
      <c r="D211" s="8" t="s">
        <v>450</v>
      </c>
      <c r="E211" s="8" t="s">
        <v>219</v>
      </c>
      <c r="F211" s="9">
        <v>1194</v>
      </c>
      <c r="G211" s="8">
        <v>9.212730318257957E-3</v>
      </c>
      <c r="H211" s="8" t="s">
        <v>416</v>
      </c>
      <c r="I211" s="8" t="s">
        <v>416</v>
      </c>
      <c r="J211" s="8" t="s">
        <v>416</v>
      </c>
      <c r="K211" s="8" t="s">
        <v>416</v>
      </c>
      <c r="L211" s="8" t="s">
        <v>416</v>
      </c>
      <c r="M211" s="8" t="s">
        <v>416</v>
      </c>
      <c r="N211" s="8">
        <v>0.21356783919597988</v>
      </c>
      <c r="O211" s="8">
        <v>0.16080402010050251</v>
      </c>
      <c r="P211" s="8">
        <v>0.34757118927973202</v>
      </c>
      <c r="Q211" s="8" t="s">
        <v>416</v>
      </c>
      <c r="R211" s="8">
        <v>0.26884422110552764</v>
      </c>
      <c r="S211" s="8" t="s">
        <v>416</v>
      </c>
      <c r="T211" s="8" t="s">
        <v>416</v>
      </c>
      <c r="U211" s="8">
        <v>0.83919597989949746</v>
      </c>
      <c r="V211" s="8">
        <v>0.16080402010050251</v>
      </c>
      <c r="W211" s="8" t="s">
        <v>395</v>
      </c>
      <c r="X211" s="8">
        <v>0.83919597989949746</v>
      </c>
      <c r="Y211" s="8">
        <v>0</v>
      </c>
    </row>
    <row r="212" spans="1:25" s="8" customFormat="1" ht="13" x14ac:dyDescent="0.2">
      <c r="A212" s="8" t="s">
        <v>381</v>
      </c>
      <c r="B212" s="10" t="s">
        <v>382</v>
      </c>
      <c r="C212" s="8" t="s">
        <v>652</v>
      </c>
      <c r="D212" s="8" t="s">
        <v>600</v>
      </c>
      <c r="E212" s="8" t="s">
        <v>222</v>
      </c>
      <c r="F212" s="9">
        <v>483</v>
      </c>
      <c r="G212" s="8" t="s">
        <v>416</v>
      </c>
      <c r="H212" s="8" t="s">
        <v>416</v>
      </c>
      <c r="I212" s="8" t="s">
        <v>416</v>
      </c>
      <c r="J212" s="8" t="s">
        <v>416</v>
      </c>
      <c r="K212" s="8" t="s">
        <v>416</v>
      </c>
      <c r="L212" s="8" t="s">
        <v>416</v>
      </c>
      <c r="M212" s="8" t="s">
        <v>416</v>
      </c>
      <c r="N212" s="8">
        <v>2.4844720496894408E-2</v>
      </c>
      <c r="O212" s="8">
        <v>5.3830227743271224E-2</v>
      </c>
      <c r="P212" s="8">
        <v>0.91511387163561075</v>
      </c>
      <c r="Q212" s="8" t="s">
        <v>416</v>
      </c>
      <c r="R212" s="8" t="s">
        <v>416</v>
      </c>
      <c r="S212" s="8" t="s">
        <v>416</v>
      </c>
      <c r="T212" s="8" t="s">
        <v>416</v>
      </c>
      <c r="U212" s="8">
        <v>0.93995859213250521</v>
      </c>
      <c r="V212" s="8">
        <v>5.3830227743271224E-2</v>
      </c>
      <c r="X212" s="8">
        <v>0.93995859213250521</v>
      </c>
      <c r="Y212" s="8">
        <v>0</v>
      </c>
    </row>
    <row r="213" spans="1:25" s="8" customFormat="1" ht="13" x14ac:dyDescent="0.2">
      <c r="A213" s="23" t="s">
        <v>381</v>
      </c>
      <c r="B213" s="23" t="s">
        <v>382</v>
      </c>
      <c r="C213" s="8" t="s">
        <v>652</v>
      </c>
      <c r="D213" s="8" t="s">
        <v>603</v>
      </c>
      <c r="E213" s="8" t="s">
        <v>249</v>
      </c>
      <c r="F213" s="9">
        <v>478</v>
      </c>
      <c r="G213" s="8" t="s">
        <v>416</v>
      </c>
      <c r="H213" s="8" t="s">
        <v>416</v>
      </c>
      <c r="I213" s="8" t="s">
        <v>416</v>
      </c>
      <c r="J213" s="8" t="s">
        <v>416</v>
      </c>
      <c r="K213" s="8" t="s">
        <v>416</v>
      </c>
      <c r="L213" s="8" t="s">
        <v>416</v>
      </c>
      <c r="M213" s="8">
        <v>2.0920502092050207E-3</v>
      </c>
      <c r="N213" s="8" t="s">
        <v>416</v>
      </c>
      <c r="O213" s="8">
        <v>0.997907949790795</v>
      </c>
      <c r="P213" s="8" t="s">
        <v>416</v>
      </c>
      <c r="Q213" s="8" t="s">
        <v>416</v>
      </c>
      <c r="R213" s="8" t="s">
        <v>416</v>
      </c>
      <c r="S213" s="8" t="s">
        <v>416</v>
      </c>
      <c r="T213" s="8" t="s">
        <v>416</v>
      </c>
      <c r="U213" s="8" t="s">
        <v>416</v>
      </c>
      <c r="V213" s="8">
        <v>1</v>
      </c>
      <c r="X213" s="8">
        <v>0</v>
      </c>
      <c r="Y213" s="8">
        <v>2.0920502092050207E-3</v>
      </c>
    </row>
    <row r="214" spans="1:25" s="8" customFormat="1" ht="13" x14ac:dyDescent="0.2">
      <c r="A214" s="11" t="s">
        <v>381</v>
      </c>
      <c r="B214" s="11" t="s">
        <v>382</v>
      </c>
      <c r="C214" s="8" t="s">
        <v>652</v>
      </c>
      <c r="D214" s="8" t="s">
        <v>665</v>
      </c>
      <c r="E214" s="8" t="s">
        <v>219</v>
      </c>
      <c r="F214" s="9">
        <v>1310</v>
      </c>
      <c r="G214" s="8" t="s">
        <v>416</v>
      </c>
      <c r="H214" s="8" t="s">
        <v>416</v>
      </c>
      <c r="I214" s="8" t="s">
        <v>416</v>
      </c>
      <c r="J214" s="8" t="s">
        <v>416</v>
      </c>
      <c r="K214" s="8" t="s">
        <v>416</v>
      </c>
      <c r="L214" s="8" t="s">
        <v>416</v>
      </c>
      <c r="M214" s="8" t="s">
        <v>416</v>
      </c>
      <c r="N214" s="8">
        <v>0.21450381679389313</v>
      </c>
      <c r="O214" s="8">
        <v>9.6183206106870228E-2</v>
      </c>
      <c r="P214" s="8">
        <v>0.36488549618320609</v>
      </c>
      <c r="Q214" s="8" t="s">
        <v>416</v>
      </c>
      <c r="R214" s="8" t="s">
        <v>666</v>
      </c>
      <c r="S214" s="8" t="s">
        <v>416</v>
      </c>
      <c r="T214" s="8" t="s">
        <v>416</v>
      </c>
      <c r="U214" s="8">
        <v>0.90381679389312986</v>
      </c>
      <c r="V214" s="8">
        <v>9.6183206106870228E-2</v>
      </c>
      <c r="W214" s="8" t="s">
        <v>395</v>
      </c>
      <c r="X214" s="8">
        <v>0.90381679389312986</v>
      </c>
      <c r="Y214" s="8">
        <v>0</v>
      </c>
    </row>
    <row r="215" spans="1:25" s="8" customFormat="1" ht="13" x14ac:dyDescent="0.2">
      <c r="A215" s="8" t="s">
        <v>381</v>
      </c>
      <c r="B215" s="8" t="s">
        <v>382</v>
      </c>
      <c r="C215" s="8" t="s">
        <v>652</v>
      </c>
      <c r="D215" s="8" t="s">
        <v>480</v>
      </c>
      <c r="E215" s="8" t="s">
        <v>219</v>
      </c>
      <c r="F215" s="9">
        <v>417</v>
      </c>
      <c r="G215" s="8" t="s">
        <v>416</v>
      </c>
      <c r="H215" s="8" t="s">
        <v>416</v>
      </c>
      <c r="I215" s="8" t="s">
        <v>416</v>
      </c>
      <c r="J215" s="8" t="s">
        <v>416</v>
      </c>
      <c r="K215" s="8" t="s">
        <v>416</v>
      </c>
      <c r="L215" s="8" t="s">
        <v>416</v>
      </c>
      <c r="M215" s="8" t="s">
        <v>416</v>
      </c>
      <c r="N215" s="8">
        <v>0.73621103117506004</v>
      </c>
      <c r="O215" s="8">
        <v>0.23501199040767387</v>
      </c>
      <c r="P215" s="8">
        <v>2.8776978417266189E-2</v>
      </c>
      <c r="Q215" s="8" t="s">
        <v>416</v>
      </c>
      <c r="R215" s="8" t="s">
        <v>416</v>
      </c>
      <c r="S215" s="8" t="s">
        <v>416</v>
      </c>
      <c r="T215" s="8" t="s">
        <v>416</v>
      </c>
      <c r="U215" s="8">
        <v>0.76498800959232627</v>
      </c>
      <c r="V215" s="8">
        <v>0.23501199040767387</v>
      </c>
      <c r="W215" s="8" t="s">
        <v>395</v>
      </c>
      <c r="X215" s="8">
        <v>0.76498800959232627</v>
      </c>
      <c r="Y215" s="8">
        <v>0</v>
      </c>
    </row>
    <row r="216" spans="1:25" s="8" customFormat="1" ht="13" x14ac:dyDescent="0.2">
      <c r="A216" s="23" t="s">
        <v>381</v>
      </c>
      <c r="B216" s="23" t="s">
        <v>383</v>
      </c>
      <c r="C216" s="8" t="s">
        <v>654</v>
      </c>
      <c r="D216" s="8" t="s">
        <v>667</v>
      </c>
      <c r="E216" s="8" t="s">
        <v>249</v>
      </c>
      <c r="F216" s="9">
        <v>1250</v>
      </c>
      <c r="G216" s="8" t="s">
        <v>416</v>
      </c>
      <c r="H216" s="8" t="s">
        <v>416</v>
      </c>
      <c r="I216" s="8" t="s">
        <v>416</v>
      </c>
      <c r="J216" s="8" t="s">
        <v>416</v>
      </c>
      <c r="K216" s="8" t="s">
        <v>416</v>
      </c>
      <c r="L216" s="8" t="s">
        <v>416</v>
      </c>
      <c r="M216" s="8">
        <v>4.0000000000000001E-3</v>
      </c>
      <c r="N216" s="8" t="s">
        <v>416</v>
      </c>
      <c r="O216" s="8">
        <v>0.99519999999999997</v>
      </c>
      <c r="P216" s="8">
        <v>8.0000000000000004E-4</v>
      </c>
      <c r="Q216" s="8" t="s">
        <v>416</v>
      </c>
      <c r="R216" s="8" t="s">
        <v>416</v>
      </c>
      <c r="S216" s="8" t="s">
        <v>416</v>
      </c>
      <c r="T216" s="8" t="s">
        <v>416</v>
      </c>
      <c r="U216" s="8">
        <v>8.0000000000000004E-4</v>
      </c>
      <c r="V216" s="8">
        <v>0.99919999999999998</v>
      </c>
      <c r="X216" s="8">
        <v>8.0000000000000004E-4</v>
      </c>
      <c r="Y216" s="8">
        <v>4.0032025620496403E-3</v>
      </c>
    </row>
    <row r="217" spans="1:25" s="8" customFormat="1" ht="13" x14ac:dyDescent="0.2">
      <c r="A217" s="11" t="s">
        <v>381</v>
      </c>
      <c r="B217" s="11" t="s">
        <v>383</v>
      </c>
      <c r="C217" s="8" t="s">
        <v>654</v>
      </c>
      <c r="D217" s="8" t="s">
        <v>668</v>
      </c>
      <c r="E217" s="8" t="s">
        <v>219</v>
      </c>
      <c r="F217" s="9">
        <v>1235</v>
      </c>
      <c r="G217" s="8" t="s">
        <v>416</v>
      </c>
      <c r="H217" s="8" t="s">
        <v>416</v>
      </c>
      <c r="I217" s="8" t="s">
        <v>416</v>
      </c>
      <c r="J217" s="8" t="s">
        <v>416</v>
      </c>
      <c r="K217" s="8" t="s">
        <v>416</v>
      </c>
      <c r="L217" s="8" t="s">
        <v>416</v>
      </c>
      <c r="M217" s="8">
        <v>0.41295546558704455</v>
      </c>
      <c r="N217" s="8">
        <v>0.22510121457489879</v>
      </c>
      <c r="O217" s="8">
        <v>8.4210526315789472E-2</v>
      </c>
      <c r="P217" s="8">
        <v>0.27773279352226721</v>
      </c>
      <c r="Q217" s="8" t="s">
        <v>416</v>
      </c>
      <c r="R217" s="8" t="s">
        <v>416</v>
      </c>
      <c r="S217" s="8" t="s">
        <v>416</v>
      </c>
      <c r="T217" s="8" t="s">
        <v>416</v>
      </c>
      <c r="U217" s="8">
        <v>0.50283400809716605</v>
      </c>
      <c r="V217" s="8">
        <v>0.497165991902834</v>
      </c>
      <c r="W217" s="8" t="s">
        <v>395</v>
      </c>
      <c r="X217" s="8">
        <v>0.50283400809716605</v>
      </c>
      <c r="Y217" s="8">
        <v>0.83061889250814336</v>
      </c>
    </row>
    <row r="218" spans="1:25" s="8" customFormat="1" ht="13" x14ac:dyDescent="0.2">
      <c r="A218" s="11" t="s">
        <v>381</v>
      </c>
      <c r="B218" s="11" t="s">
        <v>383</v>
      </c>
      <c r="C218" s="8" t="s">
        <v>654</v>
      </c>
      <c r="D218" s="8" t="s">
        <v>669</v>
      </c>
      <c r="E218" s="8" t="s">
        <v>218</v>
      </c>
      <c r="F218" s="9">
        <v>1156</v>
      </c>
      <c r="G218" s="8" t="s">
        <v>416</v>
      </c>
      <c r="H218" s="8" t="s">
        <v>416</v>
      </c>
      <c r="I218" s="8" t="s">
        <v>416</v>
      </c>
      <c r="J218" s="8" t="s">
        <v>416</v>
      </c>
      <c r="K218" s="8" t="s">
        <v>416</v>
      </c>
      <c r="L218" s="8" t="s">
        <v>416</v>
      </c>
      <c r="M218" s="8">
        <v>6.0553633217993079E-3</v>
      </c>
      <c r="N218" s="8">
        <v>7.7854671280276816E-2</v>
      </c>
      <c r="O218" s="8">
        <v>0.86678200692041518</v>
      </c>
      <c r="P218" s="8">
        <v>3.0276816608996539E-2</v>
      </c>
      <c r="Q218" s="8" t="s">
        <v>416</v>
      </c>
      <c r="R218" s="8">
        <v>7.7854671280276812E-3</v>
      </c>
      <c r="S218" s="8" t="s">
        <v>416</v>
      </c>
      <c r="T218" s="8" t="s">
        <v>416</v>
      </c>
      <c r="U218" s="8">
        <v>0.11591695501730102</v>
      </c>
      <c r="V218" s="8">
        <v>0.87283737024221453</v>
      </c>
      <c r="X218" s="8">
        <v>0.11591695501730102</v>
      </c>
      <c r="Y218" s="8">
        <v>6.9375619425173438E-3</v>
      </c>
    </row>
    <row r="219" spans="1:25" s="8" customFormat="1" ht="13" x14ac:dyDescent="0.2">
      <c r="A219" s="8" t="s">
        <v>381</v>
      </c>
      <c r="B219" s="10" t="s">
        <v>383</v>
      </c>
      <c r="C219" s="8" t="s">
        <v>654</v>
      </c>
      <c r="D219" s="8" t="s">
        <v>670</v>
      </c>
      <c r="E219" s="8" t="s">
        <v>222</v>
      </c>
      <c r="F219" s="9">
        <v>416</v>
      </c>
      <c r="G219" s="8" t="s">
        <v>416</v>
      </c>
      <c r="H219" s="8" t="s">
        <v>416</v>
      </c>
      <c r="I219" s="8" t="s">
        <v>416</v>
      </c>
      <c r="J219" s="8" t="s">
        <v>416</v>
      </c>
      <c r="K219" s="8" t="s">
        <v>416</v>
      </c>
      <c r="L219" s="8" t="s">
        <v>416</v>
      </c>
      <c r="M219" s="8" t="s">
        <v>416</v>
      </c>
      <c r="N219" s="8">
        <v>0.72355769230769229</v>
      </c>
      <c r="O219" s="8" t="s">
        <v>416</v>
      </c>
      <c r="P219" s="8">
        <v>0.27644230769230771</v>
      </c>
      <c r="Q219" s="8" t="s">
        <v>416</v>
      </c>
      <c r="R219" s="8" t="s">
        <v>416</v>
      </c>
      <c r="S219" s="8" t="s">
        <v>416</v>
      </c>
      <c r="T219" s="8" t="s">
        <v>416</v>
      </c>
      <c r="U219" s="8">
        <v>1</v>
      </c>
      <c r="V219" s="8" t="s">
        <v>416</v>
      </c>
      <c r="X219" s="8">
        <v>1</v>
      </c>
      <c r="Y219" s="8" t="e">
        <v>#DIV/0!</v>
      </c>
    </row>
    <row r="220" spans="1:25" s="8" customFormat="1" ht="13" x14ac:dyDescent="0.2">
      <c r="A220" s="11" t="s">
        <v>381</v>
      </c>
      <c r="B220" s="11" t="s">
        <v>383</v>
      </c>
      <c r="C220" s="8" t="s">
        <v>654</v>
      </c>
      <c r="D220" s="8" t="s">
        <v>671</v>
      </c>
      <c r="E220" s="8" t="s">
        <v>219</v>
      </c>
      <c r="F220" s="9">
        <v>1258</v>
      </c>
      <c r="G220" s="8" t="s">
        <v>416</v>
      </c>
      <c r="H220" s="8" t="s">
        <v>416</v>
      </c>
      <c r="I220" s="8" t="s">
        <v>416</v>
      </c>
      <c r="J220" s="8">
        <v>7.9491255961844191E-3</v>
      </c>
      <c r="K220" s="8" t="s">
        <v>416</v>
      </c>
      <c r="L220" s="8" t="s">
        <v>416</v>
      </c>
      <c r="M220" s="8">
        <v>0.24880763116057233</v>
      </c>
      <c r="N220" s="8">
        <v>0.21144674085850557</v>
      </c>
      <c r="O220" s="8">
        <v>7.6311605723370424E-2</v>
      </c>
      <c r="P220" s="8">
        <v>0.26311605723370429</v>
      </c>
      <c r="Q220" s="8" t="s">
        <v>416</v>
      </c>
      <c r="R220" s="8" t="s">
        <v>672</v>
      </c>
      <c r="S220" s="8" t="s">
        <v>416</v>
      </c>
      <c r="T220" s="8" t="s">
        <v>416</v>
      </c>
      <c r="U220" s="8">
        <v>0.66693163751987283</v>
      </c>
      <c r="V220" s="8">
        <v>0.32511923688394273</v>
      </c>
      <c r="W220" s="8" t="s">
        <v>395</v>
      </c>
      <c r="X220" s="8">
        <v>0.66693163751987283</v>
      </c>
      <c r="Y220" s="8">
        <v>0.76528117359413206</v>
      </c>
    </row>
  </sheetData>
  <mergeCells count="6">
    <mergeCell ref="A195:Q197"/>
    <mergeCell ref="A168:O170"/>
    <mergeCell ref="A2:K2"/>
    <mergeCell ref="A34:L34"/>
    <mergeCell ref="A70:I70"/>
    <mergeCell ref="A94:N94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phase counts ordered</vt:lpstr>
      <vt:lpstr>phase fraction</vt:lpstr>
      <vt:lpstr>phase fraction combined</vt:lpstr>
      <vt:lpstr>phase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Crapster-Pregont</dc:creator>
  <cp:lastModifiedBy>Ellen Crapster-Pregont</cp:lastModifiedBy>
  <cp:lastPrinted>2016-11-13T00:16:47Z</cp:lastPrinted>
  <dcterms:created xsi:type="dcterms:W3CDTF">2016-10-29T17:54:24Z</dcterms:created>
  <dcterms:modified xsi:type="dcterms:W3CDTF">2019-06-11T18:36:31Z</dcterms:modified>
</cp:coreProperties>
</file>